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Desktop\2023\PREDANO 2023\"/>
    </mc:Choice>
  </mc:AlternateContent>
  <xr:revisionPtr revIDLastSave="0" documentId="13_ncr:1_{9EA59B62-00E6-4AE9-B58D-12279ABAFC3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F301" i="9"/>
  <c r="E301" i="9"/>
  <c r="B301" i="9" s="1"/>
  <c r="H300" i="9"/>
  <c r="G300" i="9"/>
  <c r="F300" i="9"/>
  <c r="H299" i="9"/>
  <c r="G299" i="9"/>
  <c r="F299" i="9"/>
  <c r="H298" i="9"/>
  <c r="G298" i="9"/>
  <c r="F298" i="9"/>
  <c r="E298" i="9"/>
  <c r="B298" i="9"/>
  <c r="H297" i="9"/>
  <c r="G297" i="9"/>
  <c r="F297" i="9"/>
  <c r="H296" i="9"/>
  <c r="G296" i="9"/>
  <c r="F296" i="9"/>
  <c r="E296" i="9"/>
  <c r="H295" i="9"/>
  <c r="G295" i="9"/>
  <c r="F295" i="9"/>
  <c r="H294" i="9"/>
  <c r="G294" i="9"/>
  <c r="E294" i="9" s="1"/>
  <c r="B294" i="9" s="1"/>
  <c r="F294" i="9"/>
  <c r="H293" i="9"/>
  <c r="G293" i="9"/>
  <c r="F293" i="9"/>
  <c r="H292" i="9"/>
  <c r="G292" i="9"/>
  <c r="F292" i="9"/>
  <c r="H291" i="9"/>
  <c r="G291" i="9"/>
  <c r="F291" i="9"/>
  <c r="F290" i="9"/>
  <c r="F289" i="9"/>
  <c r="H288" i="9"/>
  <c r="G288" i="9"/>
  <c r="F288" i="9"/>
  <c r="B288" i="9" s="1"/>
  <c r="E288" i="9"/>
  <c r="H287" i="9"/>
  <c r="G287" i="9"/>
  <c r="F287" i="9"/>
  <c r="H286" i="9"/>
  <c r="G286" i="9"/>
  <c r="F286" i="9"/>
  <c r="H285" i="9"/>
  <c r="G285" i="9"/>
  <c r="F285" i="9"/>
  <c r="F284" i="9"/>
  <c r="H283" i="9"/>
  <c r="E283" i="9" s="1"/>
  <c r="G283" i="9"/>
  <c r="F283" i="9"/>
  <c r="H282" i="9"/>
  <c r="G282" i="9"/>
  <c r="E282" i="9" s="1"/>
  <c r="B282" i="9" s="1"/>
  <c r="F282" i="9"/>
  <c r="H281" i="9"/>
  <c r="G281" i="9"/>
  <c r="F281" i="9"/>
  <c r="F280" i="9"/>
  <c r="F279" i="9"/>
  <c r="F278" i="9"/>
  <c r="F276" i="9"/>
  <c r="L275" i="9"/>
  <c r="F275" i="9" s="1"/>
  <c r="H275" i="9"/>
  <c r="F274" i="9"/>
  <c r="I273" i="9"/>
  <c r="H273" i="9"/>
  <c r="F273" i="9"/>
  <c r="E272" i="9"/>
  <c r="M271" i="9"/>
  <c r="L271" i="9"/>
  <c r="F271" i="9" s="1"/>
  <c r="E271" i="9"/>
  <c r="B271" i="9" s="1"/>
  <c r="M270" i="9"/>
  <c r="L270" i="9"/>
  <c r="F270" i="9" s="1"/>
  <c r="E270" i="9"/>
  <c r="M269" i="9"/>
  <c r="L269" i="9"/>
  <c r="F269" i="9" s="1"/>
  <c r="B269" i="9" s="1"/>
  <c r="E269" i="9"/>
  <c r="M268" i="9"/>
  <c r="L268" i="9"/>
  <c r="F268" i="9" s="1"/>
  <c r="B268" i="9" s="1"/>
  <c r="E268" i="9"/>
  <c r="M267" i="9"/>
  <c r="L267" i="9"/>
  <c r="F267" i="9"/>
  <c r="E267" i="9"/>
  <c r="B267" i="9" s="1"/>
  <c r="M266" i="9"/>
  <c r="L266" i="9"/>
  <c r="F266" i="9"/>
  <c r="E266" i="9"/>
  <c r="B266" i="9" s="1"/>
  <c r="M265" i="9"/>
  <c r="L265" i="9"/>
  <c r="E265" i="9"/>
  <c r="M264" i="9"/>
  <c r="L264" i="9"/>
  <c r="E264" i="9"/>
  <c r="M263" i="9"/>
  <c r="L263" i="9"/>
  <c r="F263" i="9" s="1"/>
  <c r="E263" i="9"/>
  <c r="M262" i="9"/>
  <c r="L262" i="9"/>
  <c r="F262" i="9" s="1"/>
  <c r="E262" i="9"/>
  <c r="B262" i="9" s="1"/>
  <c r="M261" i="9"/>
  <c r="L261" i="9"/>
  <c r="F261" i="9" s="1"/>
  <c r="B261" i="9" s="1"/>
  <c r="E261" i="9"/>
  <c r="M260" i="9"/>
  <c r="L260" i="9"/>
  <c r="F260" i="9" s="1"/>
  <c r="E260" i="9"/>
  <c r="B260" i="9"/>
  <c r="M259" i="9"/>
  <c r="L259" i="9"/>
  <c r="F259" i="9"/>
  <c r="E259" i="9"/>
  <c r="B259" i="9" s="1"/>
  <c r="M258" i="9"/>
  <c r="L258" i="9"/>
  <c r="F258" i="9"/>
  <c r="E258" i="9"/>
  <c r="B258" i="9" s="1"/>
  <c r="M257" i="9"/>
  <c r="L257" i="9"/>
  <c r="F257" i="9" s="1"/>
  <c r="E257" i="9"/>
  <c r="B257" i="9" s="1"/>
  <c r="M256" i="9"/>
  <c r="L256" i="9"/>
  <c r="E256" i="9"/>
  <c r="M255" i="9"/>
  <c r="L255" i="9"/>
  <c r="F255" i="9" s="1"/>
  <c r="E255" i="9"/>
  <c r="B255" i="9" s="1"/>
  <c r="M254" i="9"/>
  <c r="L254" i="9"/>
  <c r="F254" i="9" s="1"/>
  <c r="E254" i="9"/>
  <c r="M253" i="9"/>
  <c r="L253" i="9"/>
  <c r="F253" i="9" s="1"/>
  <c r="B253" i="9" s="1"/>
  <c r="E253" i="9"/>
  <c r="M252" i="9"/>
  <c r="L252" i="9"/>
  <c r="F252" i="9" s="1"/>
  <c r="E252" i="9"/>
  <c r="B252" i="9"/>
  <c r="M251" i="9"/>
  <c r="L251" i="9"/>
  <c r="F251" i="9"/>
  <c r="E251" i="9"/>
  <c r="B251" i="9" s="1"/>
  <c r="M250" i="9"/>
  <c r="L250" i="9"/>
  <c r="F250" i="9"/>
  <c r="E250" i="9"/>
  <c r="B250" i="9" s="1"/>
  <c r="M249" i="9"/>
  <c r="L249" i="9"/>
  <c r="F249" i="9" s="1"/>
  <c r="B249" i="9" s="1"/>
  <c r="E249" i="9"/>
  <c r="M248" i="9"/>
  <c r="L248" i="9"/>
  <c r="F248" i="9" s="1"/>
  <c r="E248" i="9"/>
  <c r="B248" i="9" s="1"/>
  <c r="M247" i="9"/>
  <c r="L247" i="9"/>
  <c r="F247" i="9" s="1"/>
  <c r="E247" i="9"/>
  <c r="M246" i="9"/>
  <c r="L246" i="9"/>
  <c r="F246" i="9" s="1"/>
  <c r="E246" i="9"/>
  <c r="B246" i="9" s="1"/>
  <c r="M245" i="9"/>
  <c r="L245" i="9"/>
  <c r="F245" i="9" s="1"/>
  <c r="B245" i="9" s="1"/>
  <c r="E245" i="9"/>
  <c r="M244" i="9"/>
  <c r="L244" i="9"/>
  <c r="F244" i="9" s="1"/>
  <c r="B244" i="9" s="1"/>
  <c r="E244" i="9"/>
  <c r="M243" i="9"/>
  <c r="F243" i="9" s="1"/>
  <c r="L243" i="9"/>
  <c r="E243" i="9"/>
  <c r="M242" i="9"/>
  <c r="L242" i="9"/>
  <c r="F242" i="9"/>
  <c r="E242" i="9"/>
  <c r="M241" i="9"/>
  <c r="L241" i="9"/>
  <c r="F241" i="9" s="1"/>
  <c r="E241" i="9"/>
  <c r="B241" i="9" s="1"/>
  <c r="M240" i="9"/>
  <c r="L240" i="9"/>
  <c r="F240" i="9" s="1"/>
  <c r="E240" i="9"/>
  <c r="M239" i="9"/>
  <c r="L239" i="9"/>
  <c r="F239" i="9" s="1"/>
  <c r="E239" i="9"/>
  <c r="B239" i="9" s="1"/>
  <c r="M238" i="9"/>
  <c r="L238" i="9"/>
  <c r="F238" i="9" s="1"/>
  <c r="E238" i="9"/>
  <c r="M237" i="9"/>
  <c r="L237" i="9"/>
  <c r="F237" i="9" s="1"/>
  <c r="B237" i="9" s="1"/>
  <c r="E237" i="9"/>
  <c r="M236" i="9"/>
  <c r="L236" i="9"/>
  <c r="F236" i="9" s="1"/>
  <c r="E236" i="9"/>
  <c r="B236" i="9"/>
  <c r="M235" i="9"/>
  <c r="L235" i="9"/>
  <c r="F235" i="9"/>
  <c r="E235" i="9"/>
  <c r="B235" i="9" s="1"/>
  <c r="M234" i="9"/>
  <c r="L234" i="9"/>
  <c r="F234" i="9"/>
  <c r="E234" i="9"/>
  <c r="B234" i="9" s="1"/>
  <c r="M233" i="9"/>
  <c r="L233" i="9"/>
  <c r="F233" i="9" s="1"/>
  <c r="E233" i="9"/>
  <c r="M232" i="9"/>
  <c r="L232" i="9"/>
  <c r="E232" i="9"/>
  <c r="M231" i="9"/>
  <c r="L231" i="9"/>
  <c r="F231" i="9" s="1"/>
  <c r="E231" i="9"/>
  <c r="M230" i="9"/>
  <c r="L230" i="9"/>
  <c r="F230" i="9" s="1"/>
  <c r="E230" i="9"/>
  <c r="M229" i="9"/>
  <c r="L229" i="9"/>
  <c r="F229" i="9" s="1"/>
  <c r="B229" i="9" s="1"/>
  <c r="E229" i="9"/>
  <c r="M228" i="9"/>
  <c r="L228" i="9"/>
  <c r="F228" i="9" s="1"/>
  <c r="E228" i="9"/>
  <c r="B228" i="9"/>
  <c r="M227" i="9"/>
  <c r="L227" i="9"/>
  <c r="F227" i="9"/>
  <c r="E227" i="9"/>
  <c r="B227" i="9" s="1"/>
  <c r="M226" i="9"/>
  <c r="F226" i="9" s="1"/>
  <c r="L226" i="9"/>
  <c r="E226" i="9"/>
  <c r="M225" i="9"/>
  <c r="L225" i="9"/>
  <c r="E225" i="9"/>
  <c r="M224" i="9"/>
  <c r="L224" i="9"/>
  <c r="F224" i="9" s="1"/>
  <c r="E224" i="9"/>
  <c r="M223" i="9"/>
  <c r="L223" i="9"/>
  <c r="E223" i="9"/>
  <c r="M222" i="9"/>
  <c r="L222" i="9"/>
  <c r="F222" i="9" s="1"/>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c r="H158" i="9"/>
  <c r="G158" i="9"/>
  <c r="E158" i="9" s="1"/>
  <c r="B158" i="9" s="1"/>
  <c r="F158" i="9"/>
  <c r="H157" i="9"/>
  <c r="G157" i="9"/>
  <c r="E157" i="9" s="1"/>
  <c r="B157" i="9" s="1"/>
  <c r="F157" i="9"/>
  <c r="H156" i="9"/>
  <c r="E156" i="9" s="1"/>
  <c r="B156" i="9" s="1"/>
  <c r="G156" i="9"/>
  <c r="F156" i="9"/>
  <c r="H155" i="9"/>
  <c r="E155" i="9" s="1"/>
  <c r="B155" i="9" s="1"/>
  <c r="G155" i="9"/>
  <c r="F155" i="9"/>
  <c r="H154" i="9"/>
  <c r="G154" i="9"/>
  <c r="F154" i="9"/>
  <c r="E154" i="9"/>
  <c r="B154" i="9" s="1"/>
  <c r="H153" i="9"/>
  <c r="G153" i="9"/>
  <c r="E153" i="9" s="1"/>
  <c r="B153" i="9" s="1"/>
  <c r="F153" i="9"/>
  <c r="H152" i="9"/>
  <c r="G152" i="9"/>
  <c r="E152" i="9" s="1"/>
  <c r="B152" i="9" s="1"/>
  <c r="F152" i="9"/>
  <c r="H151" i="9"/>
  <c r="G151" i="9"/>
  <c r="E151" i="9" s="1"/>
  <c r="F151" i="9"/>
  <c r="B151" i="9"/>
  <c r="H150" i="9"/>
  <c r="G150" i="9"/>
  <c r="F150" i="9"/>
  <c r="E150" i="9"/>
  <c r="B150" i="9" s="1"/>
  <c r="H149" i="9"/>
  <c r="G149" i="9"/>
  <c r="E149" i="9" s="1"/>
  <c r="F149" i="9"/>
  <c r="H148" i="9"/>
  <c r="E148" i="9" s="1"/>
  <c r="B148" i="9" s="1"/>
  <c r="G148" i="9"/>
  <c r="F148" i="9"/>
  <c r="H147" i="9"/>
  <c r="E147" i="9" s="1"/>
  <c r="B147" i="9" s="1"/>
  <c r="G147" i="9"/>
  <c r="F147" i="9"/>
  <c r="H146" i="9"/>
  <c r="E146" i="9" s="1"/>
  <c r="B146" i="9" s="1"/>
  <c r="G146" i="9"/>
  <c r="F146" i="9"/>
  <c r="H145" i="9"/>
  <c r="G145" i="9"/>
  <c r="E145" i="9" s="1"/>
  <c r="B145" i="9" s="1"/>
  <c r="F145" i="9"/>
  <c r="H144" i="9"/>
  <c r="G144" i="9"/>
  <c r="E144" i="9" s="1"/>
  <c r="B144" i="9" s="1"/>
  <c r="F144" i="9"/>
  <c r="F143" i="9"/>
  <c r="H142" i="9"/>
  <c r="G142" i="9"/>
  <c r="E142" i="9" s="1"/>
  <c r="B142" i="9" s="1"/>
  <c r="F142" i="9"/>
  <c r="H141" i="9"/>
  <c r="E141" i="9" s="1"/>
  <c r="G141" i="9"/>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G135" i="9"/>
  <c r="E135" i="9" s="1"/>
  <c r="B135" i="9" s="1"/>
  <c r="F135" i="9"/>
  <c r="H134" i="9"/>
  <c r="G134" i="9"/>
  <c r="F134" i="9"/>
  <c r="E134" i="9"/>
  <c r="B134" i="9" s="1"/>
  <c r="H133" i="9"/>
  <c r="E133" i="9" s="1"/>
  <c r="G133" i="9"/>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G127" i="9"/>
  <c r="E127" i="9" s="1"/>
  <c r="F127" i="9"/>
  <c r="B127" i="9"/>
  <c r="H126" i="9"/>
  <c r="G126" i="9"/>
  <c r="F126" i="9"/>
  <c r="E126" i="9"/>
  <c r="B126" i="9" s="1"/>
  <c r="H125" i="9"/>
  <c r="E125" i="9" s="1"/>
  <c r="B125" i="9" s="1"/>
  <c r="G125" i="9"/>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G119" i="9"/>
  <c r="E119" i="9" s="1"/>
  <c r="F119" i="9"/>
  <c r="B119" i="9"/>
  <c r="H118" i="9"/>
  <c r="G118" i="9"/>
  <c r="F118" i="9"/>
  <c r="E118" i="9"/>
  <c r="B118" i="9" s="1"/>
  <c r="H117" i="9"/>
  <c r="E117" i="9" s="1"/>
  <c r="B117" i="9" s="1"/>
  <c r="G117" i="9"/>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B108" i="9" s="1"/>
  <c r="F108" i="9"/>
  <c r="H107" i="9"/>
  <c r="E107" i="9" s="1"/>
  <c r="B107" i="9" s="1"/>
  <c r="G107" i="9"/>
  <c r="F107" i="9"/>
  <c r="H106" i="9"/>
  <c r="G106" i="9"/>
  <c r="F106" i="9"/>
  <c r="E106" i="9"/>
  <c r="B106" i="9" s="1"/>
  <c r="H105" i="9"/>
  <c r="G105" i="9"/>
  <c r="E105" i="9" s="1"/>
  <c r="B105" i="9" s="1"/>
  <c r="F105" i="9"/>
  <c r="H104" i="9"/>
  <c r="G104" i="9"/>
  <c r="F104" i="9"/>
  <c r="H103" i="9"/>
  <c r="G103" i="9"/>
  <c r="E103" i="9" s="1"/>
  <c r="F103" i="9"/>
  <c r="B103" i="9"/>
  <c r="H102" i="9"/>
  <c r="G102" i="9"/>
  <c r="F102" i="9"/>
  <c r="E102" i="9"/>
  <c r="B102" i="9" s="1"/>
  <c r="H101" i="9"/>
  <c r="G101" i="9"/>
  <c r="F101" i="9"/>
  <c r="B101" i="9" s="1"/>
  <c r="E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G95" i="9"/>
  <c r="E95" i="9" s="1"/>
  <c r="B95" i="9" s="1"/>
  <c r="F95" i="9"/>
  <c r="H94" i="9"/>
  <c r="G94" i="9"/>
  <c r="F94" i="9"/>
  <c r="E94" i="9"/>
  <c r="B94" i="9" s="1"/>
  <c r="H93" i="9"/>
  <c r="G93" i="9"/>
  <c r="F93" i="9"/>
  <c r="E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G87" i="9"/>
  <c r="E87" i="9" s="1"/>
  <c r="F87" i="9"/>
  <c r="B87" i="9"/>
  <c r="H86" i="9"/>
  <c r="G86" i="9"/>
  <c r="F86" i="9"/>
  <c r="E86" i="9"/>
  <c r="B86" i="9" s="1"/>
  <c r="H85" i="9"/>
  <c r="G85" i="9"/>
  <c r="F85" i="9"/>
  <c r="E85" i="9"/>
  <c r="B85" i="9" s="1"/>
  <c r="H84" i="9"/>
  <c r="G84" i="9"/>
  <c r="E84" i="9" s="1"/>
  <c r="B84" i="9" s="1"/>
  <c r="F84" i="9"/>
  <c r="H83" i="9"/>
  <c r="E83" i="9" s="1"/>
  <c r="B83" i="9" s="1"/>
  <c r="G83" i="9"/>
  <c r="F83" i="9"/>
  <c r="H82" i="9"/>
  <c r="G82" i="9"/>
  <c r="F82" i="9"/>
  <c r="E82" i="9"/>
  <c r="B82" i="9" s="1"/>
  <c r="H81" i="9"/>
  <c r="G81" i="9"/>
  <c r="E81" i="9" s="1"/>
  <c r="B81" i="9" s="1"/>
  <c r="F81" i="9"/>
  <c r="H80" i="9"/>
  <c r="G80" i="9"/>
  <c r="F80" i="9"/>
  <c r="H79" i="9"/>
  <c r="G79" i="9"/>
  <c r="E79" i="9" s="1"/>
  <c r="B79" i="9" s="1"/>
  <c r="F79" i="9"/>
  <c r="H78" i="9"/>
  <c r="G78" i="9"/>
  <c r="F78" i="9"/>
  <c r="E78" i="9"/>
  <c r="B78" i="9" s="1"/>
  <c r="H77" i="9"/>
  <c r="G77" i="9"/>
  <c r="F77" i="9"/>
  <c r="B77" i="9" s="1"/>
  <c r="E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G71" i="9"/>
  <c r="E71" i="9" s="1"/>
  <c r="F71" i="9"/>
  <c r="B71" i="9"/>
  <c r="H70" i="9"/>
  <c r="E70" i="9" s="1"/>
  <c r="B70" i="9" s="1"/>
  <c r="G70" i="9"/>
  <c r="F70" i="9"/>
  <c r="H69" i="9"/>
  <c r="E69" i="9" s="1"/>
  <c r="G69" i="9"/>
  <c r="F69" i="9"/>
  <c r="H68" i="9"/>
  <c r="G68" i="9"/>
  <c r="F68" i="9"/>
  <c r="H67" i="9"/>
  <c r="E67" i="9" s="1"/>
  <c r="B67" i="9" s="1"/>
  <c r="G67" i="9"/>
  <c r="F67" i="9"/>
  <c r="H66" i="9"/>
  <c r="G66" i="9"/>
  <c r="F66" i="9"/>
  <c r="E66" i="9"/>
  <c r="B66" i="9" s="1"/>
  <c r="H65" i="9"/>
  <c r="G65" i="9"/>
  <c r="E65" i="9" s="1"/>
  <c r="F65" i="9"/>
  <c r="H64" i="9"/>
  <c r="G64" i="9"/>
  <c r="F64" i="9"/>
  <c r="E64" i="9"/>
  <c r="B64" i="9" s="1"/>
  <c r="H63" i="9"/>
  <c r="G63" i="9"/>
  <c r="F63" i="9"/>
  <c r="H62" i="9"/>
  <c r="G62" i="9"/>
  <c r="F62" i="9"/>
  <c r="E62" i="9"/>
  <c r="H61" i="9"/>
  <c r="G61" i="9"/>
  <c r="F61" i="9"/>
  <c r="E61" i="9"/>
  <c r="B61" i="9" s="1"/>
  <c r="H60" i="9"/>
  <c r="G60" i="9"/>
  <c r="E60" i="9" s="1"/>
  <c r="B60" i="9" s="1"/>
  <c r="F60" i="9"/>
  <c r="H59" i="9"/>
  <c r="G59" i="9"/>
  <c r="E59" i="9" s="1"/>
  <c r="B59" i="9" s="1"/>
  <c r="F59" i="9"/>
  <c r="H58" i="9"/>
  <c r="G58" i="9"/>
  <c r="E58" i="9" s="1"/>
  <c r="B58" i="9" s="1"/>
  <c r="F58" i="9"/>
  <c r="H57" i="9"/>
  <c r="E57" i="9" s="1"/>
  <c r="B57" i="9" s="1"/>
  <c r="G57" i="9"/>
  <c r="F57" i="9"/>
  <c r="H56" i="9"/>
  <c r="G56" i="9"/>
  <c r="F56" i="9"/>
  <c r="E56" i="9"/>
  <c r="B56" i="9" s="1"/>
  <c r="H55" i="9"/>
  <c r="G55" i="9"/>
  <c r="F55" i="9"/>
  <c r="H54" i="9"/>
  <c r="G54" i="9"/>
  <c r="F54" i="9"/>
  <c r="H53" i="9"/>
  <c r="E53" i="9" s="1"/>
  <c r="B53" i="9" s="1"/>
  <c r="G53" i="9"/>
  <c r="F53" i="9"/>
  <c r="H52" i="9"/>
  <c r="E52" i="9" s="1"/>
  <c r="B52" i="9" s="1"/>
  <c r="G52" i="9"/>
  <c r="F52" i="9"/>
  <c r="H51" i="9"/>
  <c r="E51" i="9" s="1"/>
  <c r="B51" i="9" s="1"/>
  <c r="G51" i="9"/>
  <c r="F51" i="9"/>
  <c r="H50" i="9"/>
  <c r="G50" i="9"/>
  <c r="E50" i="9" s="1"/>
  <c r="B50" i="9" s="1"/>
  <c r="F50" i="9"/>
  <c r="H49" i="9"/>
  <c r="G49" i="9"/>
  <c r="E49" i="9" s="1"/>
  <c r="F49" i="9"/>
  <c r="B49" i="9"/>
  <c r="H48" i="9"/>
  <c r="G48" i="9"/>
  <c r="E48" i="9" s="1"/>
  <c r="B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G38" i="9"/>
  <c r="F38" i="9"/>
  <c r="H37" i="9"/>
  <c r="G37" i="9"/>
  <c r="F37" i="9"/>
  <c r="E37" i="9"/>
  <c r="B37" i="9" s="1"/>
  <c r="H36" i="9"/>
  <c r="E36" i="9" s="1"/>
  <c r="B36" i="9" s="1"/>
  <c r="G36" i="9"/>
  <c r="F36" i="9"/>
  <c r="H35" i="9"/>
  <c r="G35" i="9"/>
  <c r="E35" i="9" s="1"/>
  <c r="B35" i="9" s="1"/>
  <c r="F35" i="9"/>
  <c r="H34" i="9"/>
  <c r="G34" i="9"/>
  <c r="F34" i="9"/>
  <c r="H33" i="9"/>
  <c r="G33" i="9"/>
  <c r="F33" i="9"/>
  <c r="H32" i="9"/>
  <c r="G32" i="9"/>
  <c r="F32" i="9"/>
  <c r="H31" i="9"/>
  <c r="G31" i="9"/>
  <c r="F31" i="9"/>
  <c r="E31" i="9"/>
  <c r="B31" i="9" s="1"/>
  <c r="H30" i="9"/>
  <c r="G30" i="9"/>
  <c r="F30" i="9"/>
  <c r="H29" i="9"/>
  <c r="G29" i="9"/>
  <c r="F29" i="9"/>
  <c r="E29" i="9"/>
  <c r="B29" i="9" s="1"/>
  <c r="H28" i="9"/>
  <c r="E28" i="9" s="1"/>
  <c r="B28" i="9" s="1"/>
  <c r="G28" i="9"/>
  <c r="F28" i="9"/>
  <c r="H27" i="9"/>
  <c r="G27" i="9"/>
  <c r="F27" i="9"/>
  <c r="H26" i="9"/>
  <c r="G26" i="9"/>
  <c r="E26" i="9" s="1"/>
  <c r="B26" i="9" s="1"/>
  <c r="F26" i="9"/>
  <c r="H25" i="9"/>
  <c r="G25" i="9"/>
  <c r="E25" i="9" s="1"/>
  <c r="B25" i="9" s="1"/>
  <c r="F25" i="9"/>
  <c r="H24" i="9"/>
  <c r="E24" i="9" s="1"/>
  <c r="G24" i="9"/>
  <c r="F24" i="9"/>
  <c r="H23" i="9"/>
  <c r="E23" i="9" s="1"/>
  <c r="B23" i="9" s="1"/>
  <c r="G23" i="9"/>
  <c r="F23" i="9"/>
  <c r="H22" i="9"/>
  <c r="G22" i="9"/>
  <c r="E22" i="9" s="1"/>
  <c r="B22" i="9" s="1"/>
  <c r="F22" i="9"/>
  <c r="F21" i="9"/>
  <c r="F4" i="9"/>
  <c r="O3" i="9"/>
  <c r="G275" i="9" s="1"/>
  <c r="E275" i="9" s="1"/>
  <c r="B275" i="9" s="1"/>
  <c r="I3" i="9"/>
  <c r="H3" i="9"/>
  <c r="G3" i="9"/>
  <c r="D101" i="8"/>
  <c r="I36" i="3" s="1"/>
  <c r="D95" i="8"/>
  <c r="D90" i="8"/>
  <c r="D85" i="8"/>
  <c r="D80" i="8"/>
  <c r="D75" i="8"/>
  <c r="D49" i="8" s="1"/>
  <c r="D43" i="8" s="1"/>
  <c r="I35" i="3" s="1"/>
  <c r="D70" i="8"/>
  <c r="D65" i="8"/>
  <c r="D60" i="8"/>
  <c r="D55" i="8"/>
  <c r="D50" i="8"/>
  <c r="D44" i="8"/>
  <c r="D36" i="8"/>
  <c r="C1511" i="1" s="1"/>
  <c r="D26" i="8"/>
  <c r="D18" i="8"/>
  <c r="D8" i="8"/>
  <c r="D6" i="8" s="1"/>
  <c r="C1481" i="1" s="1"/>
  <c r="E44" i="7"/>
  <c r="D44" i="7"/>
  <c r="D38" i="7" s="1"/>
  <c r="E39" i="7"/>
  <c r="E38" i="7" s="1"/>
  <c r="D39" i="7"/>
  <c r="E30" i="7"/>
  <c r="D30" i="7"/>
  <c r="E23" i="7"/>
  <c r="D23" i="7"/>
  <c r="E14" i="7"/>
  <c r="D14" i="7"/>
  <c r="E7" i="7"/>
  <c r="E6" i="7" s="1"/>
  <c r="D7" i="7"/>
  <c r="D6" i="7" s="1"/>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F115" i="6"/>
  <c r="E115" i="6"/>
  <c r="E114" i="6" s="1"/>
  <c r="I27" i="3" s="1"/>
  <c r="D115" i="6"/>
  <c r="F113" i="6"/>
  <c r="F112" i="6"/>
  <c r="F111" i="6"/>
  <c r="F110" i="6"/>
  <c r="F109" i="6"/>
  <c r="F108" i="6"/>
  <c r="E107" i="6"/>
  <c r="D107" i="6"/>
  <c r="F107" i="6" s="1"/>
  <c r="F106" i="6"/>
  <c r="F105" i="6"/>
  <c r="F104" i="6"/>
  <c r="F103" i="6"/>
  <c r="F102" i="6"/>
  <c r="F101" i="6"/>
  <c r="F100" i="6"/>
  <c r="E99" i="6"/>
  <c r="E89" i="6" s="1"/>
  <c r="D1383" i="1" s="1"/>
  <c r="D99" i="6"/>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F250" i="5" s="1"/>
  <c r="D250" i="5"/>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E177" i="5" s="1"/>
  <c r="D1154" i="1" s="1"/>
  <c r="D180" i="5"/>
  <c r="F179" i="5"/>
  <c r="F178" i="5"/>
  <c r="D177" i="5"/>
  <c r="G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D134"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D87" i="5"/>
  <c r="F86" i="5"/>
  <c r="F85" i="5"/>
  <c r="F84" i="5"/>
  <c r="F83" i="5"/>
  <c r="F82" i="5"/>
  <c r="F81" i="5"/>
  <c r="F80" i="5"/>
  <c r="F79" i="5"/>
  <c r="E79" i="5"/>
  <c r="E78" i="5" s="1"/>
  <c r="F78" i="5" s="1"/>
  <c r="D79" i="5"/>
  <c r="D78" i="5"/>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4" i="5"/>
  <c r="F43" i="5"/>
  <c r="F42" i="5"/>
  <c r="E41" i="5"/>
  <c r="F41" i="5" s="1"/>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F629" i="4"/>
  <c r="E629" i="4"/>
  <c r="D629" i="4"/>
  <c r="F628" i="4"/>
  <c r="F627" i="4"/>
  <c r="E626" i="4"/>
  <c r="D626" i="4"/>
  <c r="F626" i="4" s="1"/>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F592" i="4"/>
  <c r="F591" i="4"/>
  <c r="F590" i="4"/>
  <c r="E590" i="4"/>
  <c r="D590" i="4"/>
  <c r="F589" i="4"/>
  <c r="F588" i="4"/>
  <c r="E587" i="4"/>
  <c r="D587" i="4"/>
  <c r="F586" i="4"/>
  <c r="F585"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D515" i="4" s="1"/>
  <c r="F515" i="4" s="1"/>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F483" i="4"/>
  <c r="F482" i="4"/>
  <c r="E481" i="4"/>
  <c r="D481" i="4"/>
  <c r="F481" i="4" s="1"/>
  <c r="F480" i="4"/>
  <c r="F479" i="4"/>
  <c r="F478" i="4"/>
  <c r="E478" i="4"/>
  <c r="D478" i="4"/>
  <c r="F477" i="4"/>
  <c r="F476" i="4"/>
  <c r="F475" i="4"/>
  <c r="F474" i="4"/>
  <c r="E473" i="4"/>
  <c r="D473" i="4"/>
  <c r="D472" i="4" s="1"/>
  <c r="F472"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E418" i="4"/>
  <c r="D418" i="4"/>
  <c r="F417" i="4"/>
  <c r="E417" i="4"/>
  <c r="D417" i="4"/>
  <c r="E416" i="4"/>
  <c r="D416" i="4"/>
  <c r="D643" i="4" s="1"/>
  <c r="F411" i="4"/>
  <c r="F410" i="4"/>
  <c r="F409" i="4"/>
  <c r="F406" i="4"/>
  <c r="F405" i="4"/>
  <c r="F404" i="4"/>
  <c r="F403" i="4"/>
  <c r="E402" i="4"/>
  <c r="F402" i="4" s="1"/>
  <c r="D402" i="4"/>
  <c r="F401" i="4"/>
  <c r="E400" i="4"/>
  <c r="D400" i="4"/>
  <c r="F400" i="4" s="1"/>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D350" i="4" s="1"/>
  <c r="F362" i="4"/>
  <c r="F361" i="4"/>
  <c r="F360" i="4"/>
  <c r="F359" i="4"/>
  <c r="F358" i="4"/>
  <c r="F357" i="4"/>
  <c r="E356" i="4"/>
  <c r="D356" i="4"/>
  <c r="F356" i="4" s="1"/>
  <c r="F355" i="4"/>
  <c r="F354" i="4"/>
  <c r="F353" i="4"/>
  <c r="F352" i="4"/>
  <c r="E352" i="4"/>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D311" i="4" s="1"/>
  <c r="D298" i="4" s="1"/>
  <c r="F310" i="4"/>
  <c r="F309" i="4"/>
  <c r="F308" i="4"/>
  <c r="F307" i="4"/>
  <c r="F306" i="4"/>
  <c r="F305" i="4"/>
  <c r="E304" i="4"/>
  <c r="D304" i="4"/>
  <c r="F304" i="4" s="1"/>
  <c r="F303" i="4"/>
  <c r="F302" i="4"/>
  <c r="F301" i="4"/>
  <c r="F300" i="4"/>
  <c r="E300" i="4"/>
  <c r="E299" i="4" s="1"/>
  <c r="D300"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E263" i="4" s="1"/>
  <c r="D259" i="1" s="1"/>
  <c r="D264" i="4"/>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E216" i="4"/>
  <c r="D216" i="4"/>
  <c r="E215" i="4"/>
  <c r="D211" i="1" s="1"/>
  <c r="F214" i="4"/>
  <c r="F213" i="4"/>
  <c r="F212" i="4"/>
  <c r="F211" i="4"/>
  <c r="E210" i="4"/>
  <c r="F210" i="4" s="1"/>
  <c r="D210" i="4"/>
  <c r="D196" i="4" s="1"/>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35" i="1" s="1"/>
  <c r="D140" i="4"/>
  <c r="D139" i="4" s="1"/>
  <c r="F138" i="4"/>
  <c r="F137" i="4"/>
  <c r="F136" i="4"/>
  <c r="F135" i="4"/>
  <c r="E134" i="4"/>
  <c r="E133" i="4" s="1"/>
  <c r="D134" i="4"/>
  <c r="D133" i="4"/>
  <c r="F132" i="4"/>
  <c r="F131" i="4"/>
  <c r="F130" i="4"/>
  <c r="F129" i="4"/>
  <c r="E128" i="4"/>
  <c r="D128" i="4"/>
  <c r="F127" i="4"/>
  <c r="F126" i="4"/>
  <c r="E125" i="4"/>
  <c r="D125" i="4"/>
  <c r="D124" i="4" s="1"/>
  <c r="F123" i="4"/>
  <c r="F122" i="4"/>
  <c r="F121" i="4"/>
  <c r="F120" i="4"/>
  <c r="E120" i="4"/>
  <c r="D120" i="4"/>
  <c r="F119" i="4"/>
  <c r="F118" i="4"/>
  <c r="F117" i="4"/>
  <c r="F116" i="4"/>
  <c r="F115" i="4"/>
  <c r="F114" i="4"/>
  <c r="F113" i="4"/>
  <c r="E112" i="4"/>
  <c r="E106" i="4" s="1"/>
  <c r="D102" i="1" s="1"/>
  <c r="D112" i="4"/>
  <c r="F111" i="4"/>
  <c r="F110" i="4"/>
  <c r="F109" i="4"/>
  <c r="F108" i="4"/>
  <c r="F107" i="4"/>
  <c r="E107" i="4"/>
  <c r="D107" i="4"/>
  <c r="D106" i="4"/>
  <c r="F105" i="4"/>
  <c r="F104" i="4"/>
  <c r="F103" i="4"/>
  <c r="F102" i="4"/>
  <c r="F101" i="4"/>
  <c r="F100" i="4"/>
  <c r="F99" i="4"/>
  <c r="E98" i="4"/>
  <c r="D98" i="4"/>
  <c r="D82" i="4" s="1"/>
  <c r="F97" i="4"/>
  <c r="F96" i="4"/>
  <c r="F95" i="4"/>
  <c r="F94" i="4"/>
  <c r="F93" i="4"/>
  <c r="F92" i="4"/>
  <c r="F91" i="4"/>
  <c r="E91" i="4"/>
  <c r="D91" i="4"/>
  <c r="F90" i="4"/>
  <c r="F89" i="4"/>
  <c r="F88" i="4"/>
  <c r="F87" i="4"/>
  <c r="F86" i="4"/>
  <c r="F85" i="4"/>
  <c r="F84" i="4"/>
  <c r="E83" i="4"/>
  <c r="D83" i="4"/>
  <c r="F81" i="4"/>
  <c r="F80" i="4"/>
  <c r="F79" i="4"/>
  <c r="F78" i="4"/>
  <c r="E77" i="4"/>
  <c r="D77" i="4"/>
  <c r="F76" i="4"/>
  <c r="F75" i="4"/>
  <c r="E74" i="4"/>
  <c r="F74" i="4" s="1"/>
  <c r="D74" i="4"/>
  <c r="F73" i="4"/>
  <c r="F72" i="4"/>
  <c r="E71" i="4"/>
  <c r="D71" i="4"/>
  <c r="F71" i="4" s="1"/>
  <c r="F70" i="4"/>
  <c r="F69" i="4"/>
  <c r="E68" i="4"/>
  <c r="D68" i="4"/>
  <c r="F67" i="4"/>
  <c r="F66" i="4"/>
  <c r="F65" i="4"/>
  <c r="E65" i="4"/>
  <c r="D65" i="4"/>
  <c r="F64" i="4"/>
  <c r="F63" i="4"/>
  <c r="E62" i="4"/>
  <c r="D62" i="4"/>
  <c r="F61" i="4"/>
  <c r="F60" i="4"/>
  <c r="E59" i="4"/>
  <c r="D59" i="4"/>
  <c r="F59" i="4" s="1"/>
  <c r="F58" i="4"/>
  <c r="F57" i="4"/>
  <c r="F56" i="4"/>
  <c r="F55" i="4"/>
  <c r="E54" i="4"/>
  <c r="F54" i="4" s="1"/>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F8" i="4"/>
  <c r="E8" i="4"/>
  <c r="D8" i="4"/>
  <c r="D7" i="4"/>
  <c r="F7" i="4" s="1"/>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G1575" i="1"/>
  <c r="C1575" i="1"/>
  <c r="H1575" i="1" s="1"/>
  <c r="C1574" i="1"/>
  <c r="G1574" i="1" s="1"/>
  <c r="C1573" i="1"/>
  <c r="H1573" i="1" s="1"/>
  <c r="C1572" i="1"/>
  <c r="G1572" i="1" s="1"/>
  <c r="G1571" i="1"/>
  <c r="C1571" i="1"/>
  <c r="H1571" i="1" s="1"/>
  <c r="C1570" i="1"/>
  <c r="H1569" i="1"/>
  <c r="G1569" i="1"/>
  <c r="C1569" i="1"/>
  <c r="H1568" i="1"/>
  <c r="G1568" i="1"/>
  <c r="C1568" i="1"/>
  <c r="G1567" i="1"/>
  <c r="C1567" i="1"/>
  <c r="H1567" i="1" s="1"/>
  <c r="C1566" i="1"/>
  <c r="G1566" i="1" s="1"/>
  <c r="C1565" i="1"/>
  <c r="H1565" i="1" s="1"/>
  <c r="C1564" i="1"/>
  <c r="G1564" i="1" s="1"/>
  <c r="G1563" i="1"/>
  <c r="C1563" i="1"/>
  <c r="H1563" i="1" s="1"/>
  <c r="C1562" i="1"/>
  <c r="H1561" i="1"/>
  <c r="G1561" i="1"/>
  <c r="C1561" i="1"/>
  <c r="H1560" i="1"/>
  <c r="G1560" i="1"/>
  <c r="C1560" i="1"/>
  <c r="G1559" i="1"/>
  <c r="C1559" i="1"/>
  <c r="H1559" i="1" s="1"/>
  <c r="C1558" i="1"/>
  <c r="G1558" i="1" s="1"/>
  <c r="C1557" i="1"/>
  <c r="H1557" i="1" s="1"/>
  <c r="C1556" i="1"/>
  <c r="G1556" i="1" s="1"/>
  <c r="G1555" i="1"/>
  <c r="C1555" i="1"/>
  <c r="H1555" i="1" s="1"/>
  <c r="C1554" i="1"/>
  <c r="H1553" i="1"/>
  <c r="G1553" i="1"/>
  <c r="C1553" i="1"/>
  <c r="H1552" i="1"/>
  <c r="G1552" i="1"/>
  <c r="C1552" i="1"/>
  <c r="G1551" i="1"/>
  <c r="C1551" i="1"/>
  <c r="H1551" i="1" s="1"/>
  <c r="C1550" i="1"/>
  <c r="G1550" i="1" s="1"/>
  <c r="C1549" i="1"/>
  <c r="H1549" i="1" s="1"/>
  <c r="C1548" i="1"/>
  <c r="G1548" i="1" s="1"/>
  <c r="G1547" i="1"/>
  <c r="C1547" i="1"/>
  <c r="H1547" i="1" s="1"/>
  <c r="C1546" i="1"/>
  <c r="H1545" i="1"/>
  <c r="G1545" i="1"/>
  <c r="C1545" i="1"/>
  <c r="H1544" i="1"/>
  <c r="G1544" i="1"/>
  <c r="C1544" i="1"/>
  <c r="G1543" i="1"/>
  <c r="C1543" i="1"/>
  <c r="H1543" i="1" s="1"/>
  <c r="C1542" i="1"/>
  <c r="G1542" i="1" s="1"/>
  <c r="C1541" i="1"/>
  <c r="H1541" i="1" s="1"/>
  <c r="C1540" i="1"/>
  <c r="G1540" i="1" s="1"/>
  <c r="G1539" i="1"/>
  <c r="C1539" i="1"/>
  <c r="H1539" i="1" s="1"/>
  <c r="C1538" i="1"/>
  <c r="H1537" i="1"/>
  <c r="G1537" i="1"/>
  <c r="C1537" i="1"/>
  <c r="H1536" i="1"/>
  <c r="C1536" i="1"/>
  <c r="G1536" i="1" s="1"/>
  <c r="G1535" i="1"/>
  <c r="C1535" i="1"/>
  <c r="H1535" i="1" s="1"/>
  <c r="H1534" i="1"/>
  <c r="C1534" i="1"/>
  <c r="G1534" i="1" s="1"/>
  <c r="C1533" i="1"/>
  <c r="H1533" i="1" s="1"/>
  <c r="C1532" i="1"/>
  <c r="G1532" i="1" s="1"/>
  <c r="G1531" i="1"/>
  <c r="C1531" i="1"/>
  <c r="H1531" i="1" s="1"/>
  <c r="C1530" i="1"/>
  <c r="H1529" i="1"/>
  <c r="G1529" i="1"/>
  <c r="C1529" i="1"/>
  <c r="H1528" i="1"/>
  <c r="G1528" i="1"/>
  <c r="C1528" i="1"/>
  <c r="G1527" i="1"/>
  <c r="C1527" i="1"/>
  <c r="H1527" i="1" s="1"/>
  <c r="H1526" i="1"/>
  <c r="C1526" i="1"/>
  <c r="G1526" i="1" s="1"/>
  <c r="C1525" i="1"/>
  <c r="H1525" i="1" s="1"/>
  <c r="C1524" i="1"/>
  <c r="G1524" i="1" s="1"/>
  <c r="G1523" i="1"/>
  <c r="C1523" i="1"/>
  <c r="H1523" i="1" s="1"/>
  <c r="C1522" i="1"/>
  <c r="H1521" i="1"/>
  <c r="G1521" i="1"/>
  <c r="C1521" i="1"/>
  <c r="H1520" i="1"/>
  <c r="G1520" i="1"/>
  <c r="C1520" i="1"/>
  <c r="G1519" i="1"/>
  <c r="C1519" i="1"/>
  <c r="H1519" i="1" s="1"/>
  <c r="H1516" i="1"/>
  <c r="C1516" i="1"/>
  <c r="G1516" i="1" s="1"/>
  <c r="G1515" i="1"/>
  <c r="C1515" i="1"/>
  <c r="H1515" i="1" s="1"/>
  <c r="C1514" i="1"/>
  <c r="H1513" i="1"/>
  <c r="G1513" i="1"/>
  <c r="C1513" i="1"/>
  <c r="H1512" i="1"/>
  <c r="G1512" i="1"/>
  <c r="C1512" i="1"/>
  <c r="C1510" i="1"/>
  <c r="G1510" i="1" s="1"/>
  <c r="C1509" i="1"/>
  <c r="H1509" i="1" s="1"/>
  <c r="H1508" i="1"/>
  <c r="C1508" i="1"/>
  <c r="G1508" i="1" s="1"/>
  <c r="C1507" i="1"/>
  <c r="H1507" i="1" s="1"/>
  <c r="C1506" i="1"/>
  <c r="C1505" i="1"/>
  <c r="H1505" i="1" s="1"/>
  <c r="C1504" i="1"/>
  <c r="H1504" i="1" s="1"/>
  <c r="G1503" i="1"/>
  <c r="C1503" i="1"/>
  <c r="H1503" i="1" s="1"/>
  <c r="C1502" i="1"/>
  <c r="G1502" i="1" s="1"/>
  <c r="C1501" i="1"/>
  <c r="H1501" i="1" s="1"/>
  <c r="H1500" i="1"/>
  <c r="C1500" i="1"/>
  <c r="G1500" i="1" s="1"/>
  <c r="C1498" i="1"/>
  <c r="H1497" i="1"/>
  <c r="G1497" i="1"/>
  <c r="C1497" i="1"/>
  <c r="H1496" i="1"/>
  <c r="G1496" i="1"/>
  <c r="C1496" i="1"/>
  <c r="G1495" i="1"/>
  <c r="C1495" i="1"/>
  <c r="H1495" i="1" s="1"/>
  <c r="H1494" i="1"/>
  <c r="C1494" i="1"/>
  <c r="G1494" i="1" s="1"/>
  <c r="H1493" i="1"/>
  <c r="C1493" i="1"/>
  <c r="G1493" i="1" s="1"/>
  <c r="C1492" i="1"/>
  <c r="G1492" i="1" s="1"/>
  <c r="C1491" i="1"/>
  <c r="H1491" i="1" s="1"/>
  <c r="C1490" i="1"/>
  <c r="C1489" i="1"/>
  <c r="G1489" i="1" s="1"/>
  <c r="H1488" i="1"/>
  <c r="G1488" i="1"/>
  <c r="C1488" i="1"/>
  <c r="G1487" i="1"/>
  <c r="C1487" i="1"/>
  <c r="H1487" i="1" s="1"/>
  <c r="C1486" i="1"/>
  <c r="G1486" i="1" s="1"/>
  <c r="H1485" i="1"/>
  <c r="C1485" i="1"/>
  <c r="G1485" i="1" s="1"/>
  <c r="C1484" i="1"/>
  <c r="G1484" i="1" s="1"/>
  <c r="C1483" i="1"/>
  <c r="H1483" i="1" s="1"/>
  <c r="C1482" i="1"/>
  <c r="H1480" i="1"/>
  <c r="G1480" i="1"/>
  <c r="C1480" i="1"/>
  <c r="D1479" i="1"/>
  <c r="C1479" i="1"/>
  <c r="G1479" i="1" s="1"/>
  <c r="D1478" i="1"/>
  <c r="C1478" i="1"/>
  <c r="D1477" i="1"/>
  <c r="C1477" i="1"/>
  <c r="J1476" i="1"/>
  <c r="I1476" i="1"/>
  <c r="G1476" i="1"/>
  <c r="D1476" i="1"/>
  <c r="H1476" i="1" s="1"/>
  <c r="C1476" i="1"/>
  <c r="G1475" i="1"/>
  <c r="D1475" i="1"/>
  <c r="C1475" i="1"/>
  <c r="H1475" i="1" s="1"/>
  <c r="D1474" i="1"/>
  <c r="C1474" i="1"/>
  <c r="J1473" i="1"/>
  <c r="I1473" i="1"/>
  <c r="G1473" i="1"/>
  <c r="D1473" i="1"/>
  <c r="C1473" i="1"/>
  <c r="H1473" i="1" s="1"/>
  <c r="G1472" i="1"/>
  <c r="D1472" i="1"/>
  <c r="C1472" i="1"/>
  <c r="G1471" i="1"/>
  <c r="D1471" i="1"/>
  <c r="C1471" i="1"/>
  <c r="G1470" i="1"/>
  <c r="D1470" i="1"/>
  <c r="C1470" i="1"/>
  <c r="H1470" i="1" s="1"/>
  <c r="D1469" i="1"/>
  <c r="C1469" i="1"/>
  <c r="H1469" i="1" s="1"/>
  <c r="D1468" i="1"/>
  <c r="C1468" i="1"/>
  <c r="J1467" i="1"/>
  <c r="I1467" i="1"/>
  <c r="G1467" i="1"/>
  <c r="D1467" i="1"/>
  <c r="C1467" i="1"/>
  <c r="H1467" i="1" s="1"/>
  <c r="G1466" i="1"/>
  <c r="D1466" i="1"/>
  <c r="C1466" i="1"/>
  <c r="G1465" i="1"/>
  <c r="D1465" i="1"/>
  <c r="C1465" i="1"/>
  <c r="D1464" i="1"/>
  <c r="C1464" i="1"/>
  <c r="J1463" i="1"/>
  <c r="G1463" i="1"/>
  <c r="I1463" i="1" s="1"/>
  <c r="D1463" i="1"/>
  <c r="C1463" i="1"/>
  <c r="H1463" i="1" s="1"/>
  <c r="G1462" i="1"/>
  <c r="D1462" i="1"/>
  <c r="C1462" i="1"/>
  <c r="D1461" i="1"/>
  <c r="C1461" i="1"/>
  <c r="J1460" i="1"/>
  <c r="G1460" i="1"/>
  <c r="I1460" i="1" s="1"/>
  <c r="D1460" i="1"/>
  <c r="C1460" i="1"/>
  <c r="H1460" i="1" s="1"/>
  <c r="G1459" i="1"/>
  <c r="D1459" i="1"/>
  <c r="C1459" i="1"/>
  <c r="D1458" i="1"/>
  <c r="C1458" i="1"/>
  <c r="D1457" i="1"/>
  <c r="C1457" i="1"/>
  <c r="D1456" i="1"/>
  <c r="C1456" i="1"/>
  <c r="H1456" i="1" s="1"/>
  <c r="D1455" i="1"/>
  <c r="C1455" i="1"/>
  <c r="G1455" i="1" s="1"/>
  <c r="C1454" i="1"/>
  <c r="G1452" i="1"/>
  <c r="D1452" i="1"/>
  <c r="C1452" i="1"/>
  <c r="D1451" i="1"/>
  <c r="C1451" i="1"/>
  <c r="J1450" i="1"/>
  <c r="I1450" i="1"/>
  <c r="G1450" i="1"/>
  <c r="D1450" i="1"/>
  <c r="C1450" i="1"/>
  <c r="H1450" i="1" s="1"/>
  <c r="G1449" i="1"/>
  <c r="D1449" i="1"/>
  <c r="C1449" i="1"/>
  <c r="G1448" i="1"/>
  <c r="D1448" i="1"/>
  <c r="C1448" i="1"/>
  <c r="D1447" i="1"/>
  <c r="C1447" i="1"/>
  <c r="J1446" i="1"/>
  <c r="G1446" i="1"/>
  <c r="I1446" i="1" s="1"/>
  <c r="D1446" i="1"/>
  <c r="C1446" i="1"/>
  <c r="H1446" i="1" s="1"/>
  <c r="H1445" i="1"/>
  <c r="D1445" i="1"/>
  <c r="C1445" i="1"/>
  <c r="D1444" i="1"/>
  <c r="J1444" i="1" s="1"/>
  <c r="C1444" i="1"/>
  <c r="H1444" i="1" s="1"/>
  <c r="J1443" i="1"/>
  <c r="H1443" i="1"/>
  <c r="D1443" i="1"/>
  <c r="C1443" i="1"/>
  <c r="G1443" i="1" s="1"/>
  <c r="D1442" i="1"/>
  <c r="H1442" i="1" s="1"/>
  <c r="C1442" i="1"/>
  <c r="H1441" i="1"/>
  <c r="D1441" i="1"/>
  <c r="C1441" i="1"/>
  <c r="D1440" i="1"/>
  <c r="J1440" i="1" s="1"/>
  <c r="C1440" i="1"/>
  <c r="J1439" i="1"/>
  <c r="H1439" i="1"/>
  <c r="D1439" i="1"/>
  <c r="C1439" i="1"/>
  <c r="G1439" i="1" s="1"/>
  <c r="D1438" i="1"/>
  <c r="G1438" i="1" s="1"/>
  <c r="C1438" i="1"/>
  <c r="C1437" i="1"/>
  <c r="H1434" i="1"/>
  <c r="D1434" i="1"/>
  <c r="G1434" i="1" s="1"/>
  <c r="C1434" i="1"/>
  <c r="H1433" i="1"/>
  <c r="D1433" i="1"/>
  <c r="C1433" i="1"/>
  <c r="G1433" i="1" s="1"/>
  <c r="H1432" i="1"/>
  <c r="D1432" i="1"/>
  <c r="G1432" i="1" s="1"/>
  <c r="C1432" i="1"/>
  <c r="H1431" i="1"/>
  <c r="D1431" i="1"/>
  <c r="C1431" i="1"/>
  <c r="G1431" i="1" s="1"/>
  <c r="D1430" i="1"/>
  <c r="G1430" i="1" s="1"/>
  <c r="C1430" i="1"/>
  <c r="H1429" i="1"/>
  <c r="D1429" i="1"/>
  <c r="C1429" i="1"/>
  <c r="G1429" i="1" s="1"/>
  <c r="H1428" i="1"/>
  <c r="D1428" i="1"/>
  <c r="G1428" i="1" s="1"/>
  <c r="C1428" i="1"/>
  <c r="H1427" i="1"/>
  <c r="D1427" i="1"/>
  <c r="C1427" i="1"/>
  <c r="G1427" i="1" s="1"/>
  <c r="H1426" i="1"/>
  <c r="D1426" i="1"/>
  <c r="G1426" i="1" s="1"/>
  <c r="C1426" i="1"/>
  <c r="H1425" i="1"/>
  <c r="D1425" i="1"/>
  <c r="C1425" i="1"/>
  <c r="G1425" i="1" s="1"/>
  <c r="H1424" i="1"/>
  <c r="D1424" i="1"/>
  <c r="G1424" i="1" s="1"/>
  <c r="C1424" i="1"/>
  <c r="H1423" i="1"/>
  <c r="D1423" i="1"/>
  <c r="C1423" i="1"/>
  <c r="G1423" i="1" s="1"/>
  <c r="D1422" i="1"/>
  <c r="G1422" i="1" s="1"/>
  <c r="C1422" i="1"/>
  <c r="H1421" i="1"/>
  <c r="D1421" i="1"/>
  <c r="C1421" i="1"/>
  <c r="G1421" i="1" s="1"/>
  <c r="H1420" i="1"/>
  <c r="D1420" i="1"/>
  <c r="G1420" i="1" s="1"/>
  <c r="C1420" i="1"/>
  <c r="H1419" i="1"/>
  <c r="D1419" i="1"/>
  <c r="C1419" i="1"/>
  <c r="G1419" i="1" s="1"/>
  <c r="H1418" i="1"/>
  <c r="D1418" i="1"/>
  <c r="G1418" i="1" s="1"/>
  <c r="C1418" i="1"/>
  <c r="D1417" i="1"/>
  <c r="C1417" i="1"/>
  <c r="D1416" i="1"/>
  <c r="C1416" i="1"/>
  <c r="H1415" i="1"/>
  <c r="D1415" i="1"/>
  <c r="C1415" i="1"/>
  <c r="G1415" i="1" s="1"/>
  <c r="D1414" i="1"/>
  <c r="G1414" i="1" s="1"/>
  <c r="C1414" i="1"/>
  <c r="H1413" i="1"/>
  <c r="D1413" i="1"/>
  <c r="C1413" i="1"/>
  <c r="G1413" i="1" s="1"/>
  <c r="H1412" i="1"/>
  <c r="D1412" i="1"/>
  <c r="G1412" i="1" s="1"/>
  <c r="C1412" i="1"/>
  <c r="H1411" i="1"/>
  <c r="D1411" i="1"/>
  <c r="C1411" i="1"/>
  <c r="G1411" i="1" s="1"/>
  <c r="D1410" i="1"/>
  <c r="G1410" i="1" s="1"/>
  <c r="C1410" i="1"/>
  <c r="H1409" i="1"/>
  <c r="D1409" i="1"/>
  <c r="C1409" i="1"/>
  <c r="G1409" i="1" s="1"/>
  <c r="H1407" i="1"/>
  <c r="G1407" i="1"/>
  <c r="D1407" i="1"/>
  <c r="C1407" i="1"/>
  <c r="D1406" i="1"/>
  <c r="G1406" i="1" s="1"/>
  <c r="C1406" i="1"/>
  <c r="H1405" i="1"/>
  <c r="G1405" i="1"/>
  <c r="D1405" i="1"/>
  <c r="C1405" i="1"/>
  <c r="H1404" i="1"/>
  <c r="D1404" i="1"/>
  <c r="G1404" i="1" s="1"/>
  <c r="C1404" i="1"/>
  <c r="H1403" i="1"/>
  <c r="G1403" i="1"/>
  <c r="D1403" i="1"/>
  <c r="C1403" i="1"/>
  <c r="H1402" i="1"/>
  <c r="D1402" i="1"/>
  <c r="G1402" i="1" s="1"/>
  <c r="C1402" i="1"/>
  <c r="H1401" i="1"/>
  <c r="G1401" i="1"/>
  <c r="D1401" i="1"/>
  <c r="C1401" i="1"/>
  <c r="D1400" i="1"/>
  <c r="G1400" i="1" s="1"/>
  <c r="C1400" i="1"/>
  <c r="H1399" i="1"/>
  <c r="G1399" i="1"/>
  <c r="D1399" i="1"/>
  <c r="C1399" i="1"/>
  <c r="D1398" i="1"/>
  <c r="G1398" i="1" s="1"/>
  <c r="C1398" i="1"/>
  <c r="H1397" i="1"/>
  <c r="G1397" i="1"/>
  <c r="D1397" i="1"/>
  <c r="C1397" i="1"/>
  <c r="H1396" i="1"/>
  <c r="D1396" i="1"/>
  <c r="G1396" i="1" s="1"/>
  <c r="C1396" i="1"/>
  <c r="H1395" i="1"/>
  <c r="G1395" i="1"/>
  <c r="D1395" i="1"/>
  <c r="C1395" i="1"/>
  <c r="D1394" i="1"/>
  <c r="G1394" i="1" s="1"/>
  <c r="C1394" i="1"/>
  <c r="D1393" i="1"/>
  <c r="H1392" i="1"/>
  <c r="D1392" i="1"/>
  <c r="G1392" i="1" s="1"/>
  <c r="C1392" i="1"/>
  <c r="H1391" i="1"/>
  <c r="G1391" i="1"/>
  <c r="D1391" i="1"/>
  <c r="C1391" i="1"/>
  <c r="H1390" i="1"/>
  <c r="D1390" i="1"/>
  <c r="G1390" i="1" s="1"/>
  <c r="C1390" i="1"/>
  <c r="H1389" i="1"/>
  <c r="G1389" i="1"/>
  <c r="D1389" i="1"/>
  <c r="C1389" i="1"/>
  <c r="D1388" i="1"/>
  <c r="H1387" i="1"/>
  <c r="G1387" i="1"/>
  <c r="D1387" i="1"/>
  <c r="C1387" i="1"/>
  <c r="H1386" i="1"/>
  <c r="D1386" i="1"/>
  <c r="G1386" i="1" s="1"/>
  <c r="C1386" i="1"/>
  <c r="H1385" i="1"/>
  <c r="G1385" i="1"/>
  <c r="D1385" i="1"/>
  <c r="C1385" i="1"/>
  <c r="D1384" i="1"/>
  <c r="G1384" i="1" s="1"/>
  <c r="C1384" i="1"/>
  <c r="H1382" i="1"/>
  <c r="D1382" i="1"/>
  <c r="G1382" i="1" s="1"/>
  <c r="C1382" i="1"/>
  <c r="H1381" i="1"/>
  <c r="G1381" i="1"/>
  <c r="D1381" i="1"/>
  <c r="C1381" i="1"/>
  <c r="D1380" i="1"/>
  <c r="G1380" i="1" s="1"/>
  <c r="C1380" i="1"/>
  <c r="H1379" i="1"/>
  <c r="G1379" i="1"/>
  <c r="D1379" i="1"/>
  <c r="C1379" i="1"/>
  <c r="D1378" i="1"/>
  <c r="G1378" i="1" s="1"/>
  <c r="C1378" i="1"/>
  <c r="H1377" i="1"/>
  <c r="G1377" i="1"/>
  <c r="D1377" i="1"/>
  <c r="C1377" i="1"/>
  <c r="H1376" i="1"/>
  <c r="D1376" i="1"/>
  <c r="G1376" i="1" s="1"/>
  <c r="C1376" i="1"/>
  <c r="H1375" i="1"/>
  <c r="G1375" i="1"/>
  <c r="D1375" i="1"/>
  <c r="C1375" i="1"/>
  <c r="D1374" i="1"/>
  <c r="G1374" i="1" s="1"/>
  <c r="C1374" i="1"/>
  <c r="H1373" i="1"/>
  <c r="G1373" i="1"/>
  <c r="D1373" i="1"/>
  <c r="C1373" i="1"/>
  <c r="H1372" i="1"/>
  <c r="D1372" i="1"/>
  <c r="G1372" i="1" s="1"/>
  <c r="C1372" i="1"/>
  <c r="H1371" i="1"/>
  <c r="G1371" i="1"/>
  <c r="D1371" i="1"/>
  <c r="C1371" i="1"/>
  <c r="D1370" i="1"/>
  <c r="G1370" i="1" s="1"/>
  <c r="C1370" i="1"/>
  <c r="H1369" i="1"/>
  <c r="G1369" i="1"/>
  <c r="D1369" i="1"/>
  <c r="C1369" i="1"/>
  <c r="H1368" i="1"/>
  <c r="D1368" i="1"/>
  <c r="G1368" i="1" s="1"/>
  <c r="C1368" i="1"/>
  <c r="H1367" i="1"/>
  <c r="G1367" i="1"/>
  <c r="D1367" i="1"/>
  <c r="C1367" i="1"/>
  <c r="H1366" i="1"/>
  <c r="D1366" i="1"/>
  <c r="G1366" i="1" s="1"/>
  <c r="C1366" i="1"/>
  <c r="H1365" i="1"/>
  <c r="G1365" i="1"/>
  <c r="D1365" i="1"/>
  <c r="C1365" i="1"/>
  <c r="G1364" i="1"/>
  <c r="D1364" i="1"/>
  <c r="H1364" i="1" s="1"/>
  <c r="C1364" i="1"/>
  <c r="H1363" i="1"/>
  <c r="G1363" i="1"/>
  <c r="D1363" i="1"/>
  <c r="C1363" i="1"/>
  <c r="G1362" i="1"/>
  <c r="D1362" i="1"/>
  <c r="H1362" i="1" s="1"/>
  <c r="C1362" i="1"/>
  <c r="H1361" i="1"/>
  <c r="G1361" i="1"/>
  <c r="D1361" i="1"/>
  <c r="C1361" i="1"/>
  <c r="G1360" i="1"/>
  <c r="D1360" i="1"/>
  <c r="H1360" i="1" s="1"/>
  <c r="C1360" i="1"/>
  <c r="H1359" i="1"/>
  <c r="G1359" i="1"/>
  <c r="D1359" i="1"/>
  <c r="C1359" i="1"/>
  <c r="G1358" i="1"/>
  <c r="D1358" i="1"/>
  <c r="H1358" i="1" s="1"/>
  <c r="C1358" i="1"/>
  <c r="H1357" i="1"/>
  <c r="G1357" i="1"/>
  <c r="D1357" i="1"/>
  <c r="C1357" i="1"/>
  <c r="G1356" i="1"/>
  <c r="D1356" i="1"/>
  <c r="H1356" i="1" s="1"/>
  <c r="C1356" i="1"/>
  <c r="H1355" i="1"/>
  <c r="G1355" i="1"/>
  <c r="D1355" i="1"/>
  <c r="C1355" i="1"/>
  <c r="G1354" i="1"/>
  <c r="D1354" i="1"/>
  <c r="H1354" i="1" s="1"/>
  <c r="C1354" i="1"/>
  <c r="H1353" i="1"/>
  <c r="G1353" i="1"/>
  <c r="D1353" i="1"/>
  <c r="C1353" i="1"/>
  <c r="G1352" i="1"/>
  <c r="D1352" i="1"/>
  <c r="H1352" i="1" s="1"/>
  <c r="C1352" i="1"/>
  <c r="H1351" i="1"/>
  <c r="G1351" i="1"/>
  <c r="D1351" i="1"/>
  <c r="C1351" i="1"/>
  <c r="G1350" i="1"/>
  <c r="D1350" i="1"/>
  <c r="H1350" i="1" s="1"/>
  <c r="C1350" i="1"/>
  <c r="H1349" i="1"/>
  <c r="G1349" i="1"/>
  <c r="D1349" i="1"/>
  <c r="C1349" i="1"/>
  <c r="G1348" i="1"/>
  <c r="D1348" i="1"/>
  <c r="H1348" i="1" s="1"/>
  <c r="C1348" i="1"/>
  <c r="H1347" i="1"/>
  <c r="G1347" i="1"/>
  <c r="D1347" i="1"/>
  <c r="C1347" i="1"/>
  <c r="G1346" i="1"/>
  <c r="D1346" i="1"/>
  <c r="H1346" i="1" s="1"/>
  <c r="C1346" i="1"/>
  <c r="H1345" i="1"/>
  <c r="G1345" i="1"/>
  <c r="D1345" i="1"/>
  <c r="C1345" i="1"/>
  <c r="G1344" i="1"/>
  <c r="D1344" i="1"/>
  <c r="H1344" i="1" s="1"/>
  <c r="C1344" i="1"/>
  <c r="H1343" i="1"/>
  <c r="G1343" i="1"/>
  <c r="D1343" i="1"/>
  <c r="C1343" i="1"/>
  <c r="G1342" i="1"/>
  <c r="D1342" i="1"/>
  <c r="H1342" i="1" s="1"/>
  <c r="C1342" i="1"/>
  <c r="H1341" i="1"/>
  <c r="G1341" i="1"/>
  <c r="D1341" i="1"/>
  <c r="C1341" i="1"/>
  <c r="G1340" i="1"/>
  <c r="D1340" i="1"/>
  <c r="H1340" i="1" s="1"/>
  <c r="C1340" i="1"/>
  <c r="H1339" i="1"/>
  <c r="G1339" i="1"/>
  <c r="D1339" i="1"/>
  <c r="C1339" i="1"/>
  <c r="G1338" i="1"/>
  <c r="D1338" i="1"/>
  <c r="H1338" i="1" s="1"/>
  <c r="C1338" i="1"/>
  <c r="H1337" i="1"/>
  <c r="G1337" i="1"/>
  <c r="D1337" i="1"/>
  <c r="C1337" i="1"/>
  <c r="G1336" i="1"/>
  <c r="D1336" i="1"/>
  <c r="H1336" i="1" s="1"/>
  <c r="C1336" i="1"/>
  <c r="H1335" i="1"/>
  <c r="G1335" i="1"/>
  <c r="D1335" i="1"/>
  <c r="C1335" i="1"/>
  <c r="G1334" i="1"/>
  <c r="D1334" i="1"/>
  <c r="H1334" i="1" s="1"/>
  <c r="C1334" i="1"/>
  <c r="H1333" i="1"/>
  <c r="G1333" i="1"/>
  <c r="D1333" i="1"/>
  <c r="C1333" i="1"/>
  <c r="G1332" i="1"/>
  <c r="D1332" i="1"/>
  <c r="H1332" i="1" s="1"/>
  <c r="C1332" i="1"/>
  <c r="H1331" i="1"/>
  <c r="G1331" i="1"/>
  <c r="D1331" i="1"/>
  <c r="C1331" i="1"/>
  <c r="G1330" i="1"/>
  <c r="D1330" i="1"/>
  <c r="H1330" i="1" s="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D1288" i="1"/>
  <c r="G1288" i="1" s="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D1275" i="1"/>
  <c r="G1275" i="1" s="1"/>
  <c r="C1275" i="1"/>
  <c r="H1274" i="1"/>
  <c r="G1274" i="1"/>
  <c r="D1274" i="1"/>
  <c r="C1274" i="1"/>
  <c r="D1273" i="1"/>
  <c r="H1273" i="1" s="1"/>
  <c r="C1273" i="1"/>
  <c r="H1272" i="1"/>
  <c r="G1272" i="1"/>
  <c r="D1272" i="1"/>
  <c r="C1272" i="1"/>
  <c r="H1271" i="1"/>
  <c r="G1271" i="1"/>
  <c r="D1271" i="1"/>
  <c r="C1271" i="1"/>
  <c r="G1270" i="1"/>
  <c r="D1270" i="1"/>
  <c r="H1270" i="1" s="1"/>
  <c r="C1270" i="1"/>
  <c r="H1269" i="1"/>
  <c r="G1269" i="1"/>
  <c r="D1269" i="1"/>
  <c r="C1269" i="1"/>
  <c r="D1268" i="1"/>
  <c r="H1268" i="1" s="1"/>
  <c r="C1268" i="1"/>
  <c r="D1267" i="1"/>
  <c r="H1267" i="1" s="1"/>
  <c r="C1267" i="1"/>
  <c r="H1266" i="1"/>
  <c r="D1266" i="1"/>
  <c r="G1266" i="1" s="1"/>
  <c r="C1266" i="1"/>
  <c r="H1265" i="1"/>
  <c r="D1265" i="1"/>
  <c r="G1265" i="1" s="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H1245" i="1" s="1"/>
  <c r="C1245" i="1"/>
  <c r="H1244" i="1"/>
  <c r="D1244" i="1"/>
  <c r="G1244" i="1" s="1"/>
  <c r="C1244" i="1"/>
  <c r="D1243" i="1"/>
  <c r="H1243" i="1" s="1"/>
  <c r="C1243" i="1"/>
  <c r="D1242" i="1"/>
  <c r="H1242" i="1" s="1"/>
  <c r="C1242" i="1"/>
  <c r="D1241" i="1"/>
  <c r="C1241" i="1"/>
  <c r="H1241" i="1" s="1"/>
  <c r="H1240" i="1"/>
  <c r="D1240" i="1"/>
  <c r="G1240" i="1" s="1"/>
  <c r="C1240" i="1"/>
  <c r="H1239" i="1"/>
  <c r="D1239" i="1"/>
  <c r="G1239" i="1" s="1"/>
  <c r="C1239" i="1"/>
  <c r="D1238" i="1"/>
  <c r="H1238" i="1" s="1"/>
  <c r="C1238" i="1"/>
  <c r="D1237" i="1"/>
  <c r="H1237" i="1" s="1"/>
  <c r="C1237" i="1"/>
  <c r="D1236" i="1"/>
  <c r="G1236" i="1" s="1"/>
  <c r="C1236" i="1"/>
  <c r="C1235" i="1"/>
  <c r="H1234" i="1"/>
  <c r="G1234" i="1"/>
  <c r="D1234" i="1"/>
  <c r="C1234" i="1"/>
  <c r="H1233" i="1"/>
  <c r="G1233" i="1"/>
  <c r="D1233" i="1"/>
  <c r="C1233" i="1"/>
  <c r="D1232" i="1"/>
  <c r="G1232" i="1" s="1"/>
  <c r="C1232" i="1"/>
  <c r="H1231" i="1"/>
  <c r="G1231" i="1"/>
  <c r="D1231" i="1"/>
  <c r="C1231" i="1"/>
  <c r="H1230" i="1"/>
  <c r="G1230" i="1"/>
  <c r="D1230" i="1"/>
  <c r="C1230" i="1"/>
  <c r="D1229" i="1"/>
  <c r="H1229" i="1" s="1"/>
  <c r="C1229" i="1"/>
  <c r="H1228" i="1"/>
  <c r="G1228" i="1"/>
  <c r="D1228" i="1"/>
  <c r="C1228" i="1"/>
  <c r="D1227" i="1"/>
  <c r="H1227" i="1" s="1"/>
  <c r="C1227" i="1"/>
  <c r="H1226" i="1"/>
  <c r="G1226" i="1"/>
  <c r="D1226" i="1"/>
  <c r="C1226" i="1"/>
  <c r="H1225" i="1"/>
  <c r="G1225" i="1"/>
  <c r="D1225" i="1"/>
  <c r="C1225" i="1"/>
  <c r="D1224" i="1"/>
  <c r="C1224" i="1"/>
  <c r="D1223" i="1"/>
  <c r="C1223" i="1"/>
  <c r="H1221" i="1"/>
  <c r="G1221" i="1"/>
  <c r="D1221" i="1"/>
  <c r="C1221" i="1"/>
  <c r="D1220" i="1"/>
  <c r="H1220" i="1" s="1"/>
  <c r="C1220" i="1"/>
  <c r="D1219" i="1"/>
  <c r="H1219" i="1" s="1"/>
  <c r="C1219" i="1"/>
  <c r="H1218" i="1"/>
  <c r="G1218" i="1"/>
  <c r="D1218" i="1"/>
  <c r="C1218" i="1"/>
  <c r="D1217" i="1"/>
  <c r="H1217" i="1" s="1"/>
  <c r="C1217" i="1"/>
  <c r="H1216" i="1"/>
  <c r="D1216" i="1"/>
  <c r="G1216" i="1" s="1"/>
  <c r="C1216" i="1"/>
  <c r="D1213" i="1"/>
  <c r="H1213" i="1" s="1"/>
  <c r="C1213" i="1"/>
  <c r="H1212" i="1"/>
  <c r="G1212" i="1"/>
  <c r="D1212" i="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D1191" i="1"/>
  <c r="H1191" i="1" s="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H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H1165" i="1"/>
  <c r="D1165" i="1"/>
  <c r="G1165" i="1" s="1"/>
  <c r="C1165" i="1"/>
  <c r="H1164" i="1"/>
  <c r="G1164" i="1"/>
  <c r="D1164" i="1"/>
  <c r="C1164" i="1"/>
  <c r="H1163" i="1"/>
  <c r="G1163" i="1"/>
  <c r="D1163" i="1"/>
  <c r="C1163" i="1"/>
  <c r="H1162" i="1"/>
  <c r="G1162" i="1"/>
  <c r="D1162" i="1"/>
  <c r="C1162" i="1"/>
  <c r="H1161" i="1"/>
  <c r="G1161" i="1"/>
  <c r="D1161" i="1"/>
  <c r="C1161" i="1"/>
  <c r="D1160" i="1"/>
  <c r="H1160" i="1" s="1"/>
  <c r="C1160" i="1"/>
  <c r="D1159" i="1"/>
  <c r="H1159" i="1" s="1"/>
  <c r="C1159" i="1"/>
  <c r="H1158" i="1"/>
  <c r="G1158" i="1"/>
  <c r="D1158" i="1"/>
  <c r="C1158" i="1"/>
  <c r="D1157" i="1"/>
  <c r="H1157" i="1" s="1"/>
  <c r="C1157" i="1"/>
  <c r="D1156" i="1"/>
  <c r="H1156" i="1" s="1"/>
  <c r="C1156" i="1"/>
  <c r="H1155" i="1"/>
  <c r="D1155" i="1"/>
  <c r="G1155" i="1" s="1"/>
  <c r="C1155" i="1"/>
  <c r="C1154" i="1"/>
  <c r="D1151" i="1"/>
  <c r="H1151" i="1" s="1"/>
  <c r="C1151" i="1"/>
  <c r="H1150" i="1"/>
  <c r="G1150" i="1"/>
  <c r="D1150" i="1"/>
  <c r="C1150" i="1"/>
  <c r="D1149" i="1"/>
  <c r="H1149" i="1" s="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H1141" i="1" s="1"/>
  <c r="C1141" i="1"/>
  <c r="H1140" i="1"/>
  <c r="G1140" i="1"/>
  <c r="D1140" i="1"/>
  <c r="C1140" i="1"/>
  <c r="H1139" i="1"/>
  <c r="G1139" i="1"/>
  <c r="D1139" i="1"/>
  <c r="C1139" i="1"/>
  <c r="D1138" i="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D1128" i="1"/>
  <c r="H1128" i="1" s="1"/>
  <c r="C1128" i="1"/>
  <c r="G1127" i="1"/>
  <c r="D1127" i="1"/>
  <c r="H1127" i="1" s="1"/>
  <c r="C1127" i="1"/>
  <c r="H1126" i="1"/>
  <c r="G1126" i="1"/>
  <c r="D1126" i="1"/>
  <c r="C1126" i="1"/>
  <c r="G1125" i="1"/>
  <c r="D1125" i="1"/>
  <c r="H1125" i="1" s="1"/>
  <c r="C1125" i="1"/>
  <c r="H1123" i="1"/>
  <c r="G1123" i="1"/>
  <c r="D1123" i="1"/>
  <c r="C1123" i="1"/>
  <c r="H1122" i="1"/>
  <c r="G1122" i="1"/>
  <c r="D1122" i="1"/>
  <c r="C1122" i="1"/>
  <c r="H1121" i="1"/>
  <c r="G1121" i="1"/>
  <c r="D1121" i="1"/>
  <c r="C1121" i="1"/>
  <c r="H1120" i="1"/>
  <c r="G1120" i="1"/>
  <c r="D1120" i="1"/>
  <c r="C1120" i="1"/>
  <c r="H1119" i="1"/>
  <c r="D1119" i="1"/>
  <c r="G1119" i="1" s="1"/>
  <c r="C1119" i="1"/>
  <c r="H1118" i="1"/>
  <c r="G1118" i="1"/>
  <c r="D1118" i="1"/>
  <c r="C1118" i="1"/>
  <c r="D1117" i="1"/>
  <c r="G1117" i="1" s="1"/>
  <c r="C1117" i="1"/>
  <c r="H1116" i="1"/>
  <c r="G1116" i="1"/>
  <c r="D1116" i="1"/>
  <c r="C1116" i="1"/>
  <c r="H1115" i="1"/>
  <c r="G1115" i="1"/>
  <c r="D1115" i="1"/>
  <c r="C1115" i="1"/>
  <c r="H1114" i="1"/>
  <c r="G1114" i="1"/>
  <c r="D1114" i="1"/>
  <c r="C1114" i="1"/>
  <c r="D1113" i="1"/>
  <c r="G1113" i="1" s="1"/>
  <c r="C1113" i="1"/>
  <c r="G1112" i="1"/>
  <c r="D1112" i="1"/>
  <c r="H1112" i="1" s="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D1071" i="1"/>
  <c r="H1071" i="1" s="1"/>
  <c r="C1071" i="1"/>
  <c r="H1070" i="1"/>
  <c r="G1070" i="1"/>
  <c r="D1070" i="1"/>
  <c r="C1070" i="1"/>
  <c r="H1069" i="1"/>
  <c r="G1069" i="1"/>
  <c r="D1069" i="1"/>
  <c r="C1069" i="1"/>
  <c r="H1068" i="1"/>
  <c r="G1068" i="1"/>
  <c r="D1068" i="1"/>
  <c r="C1068" i="1"/>
  <c r="H1067" i="1"/>
  <c r="G1067" i="1"/>
  <c r="D1067" i="1"/>
  <c r="C1067" i="1"/>
  <c r="D1066" i="1"/>
  <c r="H1066" i="1" s="1"/>
  <c r="C1066" i="1"/>
  <c r="C1065" i="1"/>
  <c r="D1064" i="1"/>
  <c r="G1064" i="1" s="1"/>
  <c r="C1064" i="1"/>
  <c r="H1063" i="1"/>
  <c r="G1063" i="1"/>
  <c r="D1063" i="1"/>
  <c r="C1063" i="1"/>
  <c r="D1062" i="1"/>
  <c r="G1062" i="1" s="1"/>
  <c r="C1062" i="1"/>
  <c r="D1061" i="1"/>
  <c r="H1061" i="1" s="1"/>
  <c r="C1061" i="1"/>
  <c r="D1060" i="1"/>
  <c r="H1060" i="1" s="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G1048" i="1"/>
  <c r="D1048" i="1"/>
  <c r="H1048" i="1" s="1"/>
  <c r="C1048" i="1"/>
  <c r="D1047" i="1"/>
  <c r="H1045" i="1"/>
  <c r="D1045" i="1"/>
  <c r="G1045" i="1" s="1"/>
  <c r="C1045" i="1"/>
  <c r="H1044" i="1"/>
  <c r="G1044" i="1"/>
  <c r="D1044" i="1"/>
  <c r="C1044" i="1"/>
  <c r="H1043" i="1"/>
  <c r="G1043" i="1"/>
  <c r="D1043" i="1"/>
  <c r="C1043" i="1"/>
  <c r="H1042" i="1"/>
  <c r="G1042" i="1"/>
  <c r="D1042" i="1"/>
  <c r="C1042" i="1"/>
  <c r="H1041" i="1"/>
  <c r="D1041" i="1"/>
  <c r="G1041" i="1" s="1"/>
  <c r="C1041" i="1"/>
  <c r="H1040" i="1"/>
  <c r="G1040" i="1"/>
  <c r="D1040" i="1"/>
  <c r="C1040" i="1"/>
  <c r="H1039" i="1"/>
  <c r="G1039" i="1"/>
  <c r="D1039" i="1"/>
  <c r="C1039" i="1"/>
  <c r="D1038" i="1"/>
  <c r="H1038" i="1" s="1"/>
  <c r="C1038" i="1"/>
  <c r="H1037" i="1"/>
  <c r="G1037" i="1"/>
  <c r="D1037" i="1"/>
  <c r="C1037" i="1"/>
  <c r="H1036" i="1"/>
  <c r="G1036" i="1"/>
  <c r="D1036" i="1"/>
  <c r="C1036" i="1"/>
  <c r="D1035" i="1"/>
  <c r="H1035" i="1" s="1"/>
  <c r="C1035" i="1"/>
  <c r="D1034" i="1"/>
  <c r="H1034" i="1" s="1"/>
  <c r="C1034" i="1"/>
  <c r="D1033" i="1"/>
  <c r="H1033" i="1" s="1"/>
  <c r="C1033" i="1"/>
  <c r="D1032" i="1"/>
  <c r="H1032" i="1" s="1"/>
  <c r="C1032" i="1"/>
  <c r="H1031" i="1"/>
  <c r="G1031" i="1"/>
  <c r="D1031" i="1"/>
  <c r="C1031" i="1"/>
  <c r="D1030" i="1"/>
  <c r="H1030" i="1" s="1"/>
  <c r="C1030" i="1"/>
  <c r="D1029" i="1"/>
  <c r="H1029" i="1" s="1"/>
  <c r="C1029" i="1"/>
  <c r="D1028" i="1"/>
  <c r="H1028" i="1" s="1"/>
  <c r="C1028" i="1"/>
  <c r="H1027" i="1"/>
  <c r="G1027" i="1"/>
  <c r="D1027" i="1"/>
  <c r="C1027" i="1"/>
  <c r="H1026" i="1"/>
  <c r="G1026" i="1"/>
  <c r="D1026" i="1"/>
  <c r="C1026" i="1"/>
  <c r="D1025" i="1"/>
  <c r="H1025" i="1" s="1"/>
  <c r="C1025" i="1"/>
  <c r="H1024" i="1"/>
  <c r="G1024" i="1"/>
  <c r="D1024" i="1"/>
  <c r="C1024" i="1"/>
  <c r="D1023" i="1"/>
  <c r="H1023" i="1" s="1"/>
  <c r="C1023" i="1"/>
  <c r="D1022" i="1"/>
  <c r="H1022" i="1" s="1"/>
  <c r="C1022" i="1"/>
  <c r="D1021" i="1"/>
  <c r="H1021" i="1" s="1"/>
  <c r="C1021" i="1"/>
  <c r="D1020" i="1"/>
  <c r="H1020" i="1" s="1"/>
  <c r="C1020" i="1"/>
  <c r="D1019" i="1"/>
  <c r="H1019" i="1" s="1"/>
  <c r="C1019" i="1"/>
  <c r="D1018" i="1"/>
  <c r="H1018" i="1" s="1"/>
  <c r="C1018" i="1"/>
  <c r="H1017" i="1"/>
  <c r="G1017" i="1"/>
  <c r="D1017" i="1"/>
  <c r="C1017" i="1"/>
  <c r="H1016" i="1"/>
  <c r="G1016" i="1"/>
  <c r="D1016" i="1"/>
  <c r="C1016" i="1"/>
  <c r="D1015" i="1"/>
  <c r="H1015" i="1" s="1"/>
  <c r="C1015" i="1"/>
  <c r="D1014" i="1"/>
  <c r="H1014" i="1" s="1"/>
  <c r="C1014" i="1"/>
  <c r="D1013" i="1"/>
  <c r="G1013" i="1" s="1"/>
  <c r="C1013" i="1"/>
  <c r="D1012" i="1"/>
  <c r="H1012" i="1" s="1"/>
  <c r="C1012" i="1"/>
  <c r="H1011" i="1"/>
  <c r="G1011" i="1"/>
  <c r="D1011" i="1"/>
  <c r="C1011" i="1"/>
  <c r="H1010" i="1"/>
  <c r="G1010" i="1"/>
  <c r="D1010" i="1"/>
  <c r="C1010" i="1"/>
  <c r="H1009" i="1"/>
  <c r="G1009" i="1"/>
  <c r="D1009" i="1"/>
  <c r="C1009" i="1"/>
  <c r="D1008" i="1"/>
  <c r="H1008" i="1" s="1"/>
  <c r="C1008" i="1"/>
  <c r="D1007" i="1"/>
  <c r="G1007" i="1" s="1"/>
  <c r="C1007" i="1"/>
  <c r="D1006" i="1"/>
  <c r="H1006" i="1" s="1"/>
  <c r="C1006" i="1"/>
  <c r="H1005" i="1"/>
  <c r="G1005" i="1"/>
  <c r="D1005" i="1"/>
  <c r="C1005" i="1"/>
  <c r="D1004" i="1"/>
  <c r="H1004" i="1" s="1"/>
  <c r="C1004" i="1"/>
  <c r="H1003" i="1"/>
  <c r="G1003" i="1"/>
  <c r="D1003" i="1"/>
  <c r="C1003" i="1"/>
  <c r="D1002" i="1"/>
  <c r="H1002" i="1" s="1"/>
  <c r="C1002" i="1"/>
  <c r="D1001" i="1"/>
  <c r="G1001" i="1" s="1"/>
  <c r="C1001" i="1"/>
  <c r="D1000" i="1"/>
  <c r="H1000" i="1" s="1"/>
  <c r="C1000" i="1"/>
  <c r="D999" i="1"/>
  <c r="G999" i="1" s="1"/>
  <c r="C999" i="1"/>
  <c r="G998" i="1"/>
  <c r="D998" i="1"/>
  <c r="H998" i="1" s="1"/>
  <c r="C998" i="1"/>
  <c r="D997" i="1"/>
  <c r="G997" i="1" s="1"/>
  <c r="C997" i="1"/>
  <c r="D996" i="1"/>
  <c r="H996" i="1" s="1"/>
  <c r="C996" i="1"/>
  <c r="H995" i="1"/>
  <c r="G995" i="1"/>
  <c r="D995" i="1"/>
  <c r="C995" i="1"/>
  <c r="D994" i="1"/>
  <c r="H994" i="1" s="1"/>
  <c r="C994" i="1"/>
  <c r="D993" i="1"/>
  <c r="G993" i="1" s="1"/>
  <c r="C993" i="1"/>
  <c r="D992" i="1"/>
  <c r="H992" i="1" s="1"/>
  <c r="C992" i="1"/>
  <c r="D991" i="1"/>
  <c r="H991" i="1" s="1"/>
  <c r="C991"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G951" i="1"/>
  <c r="D951" i="1"/>
  <c r="H951" i="1" s="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D844" i="1"/>
  <c r="H844" i="1" s="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D737" i="1"/>
  <c r="G737" i="1" s="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D716" i="1"/>
  <c r="H716" i="1" s="1"/>
  <c r="C716" i="1"/>
  <c r="H715" i="1"/>
  <c r="D715" i="1"/>
  <c r="G715" i="1" s="1"/>
  <c r="C715" i="1"/>
  <c r="D714" i="1"/>
  <c r="H714" i="1" s="1"/>
  <c r="C714" i="1"/>
  <c r="H713" i="1"/>
  <c r="G713" i="1"/>
  <c r="D713" i="1"/>
  <c r="C713" i="1"/>
  <c r="D712" i="1"/>
  <c r="H712" i="1" s="1"/>
  <c r="C712" i="1"/>
  <c r="G711"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D689" i="1"/>
  <c r="H689" i="1" s="1"/>
  <c r="C689" i="1"/>
  <c r="H688" i="1"/>
  <c r="G688" i="1"/>
  <c r="D688" i="1"/>
  <c r="C688" i="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H669" i="1" s="1"/>
  <c r="C669" i="1"/>
  <c r="H668" i="1"/>
  <c r="G668" i="1"/>
  <c r="D668" i="1"/>
  <c r="C668" i="1"/>
  <c r="H667" i="1"/>
  <c r="G667" i="1"/>
  <c r="D667" i="1"/>
  <c r="C667" i="1"/>
  <c r="H666" i="1"/>
  <c r="G666" i="1"/>
  <c r="D666" i="1"/>
  <c r="C666" i="1"/>
  <c r="H665" i="1"/>
  <c r="G665" i="1"/>
  <c r="D665" i="1"/>
  <c r="C665" i="1"/>
  <c r="H664" i="1"/>
  <c r="G664" i="1"/>
  <c r="D664" i="1"/>
  <c r="C664" i="1"/>
  <c r="D663" i="1"/>
  <c r="H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C645" i="1"/>
  <c r="D644" i="1"/>
  <c r="H644" i="1" s="1"/>
  <c r="C644" i="1"/>
  <c r="D643" i="1"/>
  <c r="H643" i="1" s="1"/>
  <c r="C643" i="1"/>
  <c r="D642" i="1"/>
  <c r="G642" i="1" s="1"/>
  <c r="C642" i="1"/>
  <c r="D641" i="1"/>
  <c r="H641" i="1" s="1"/>
  <c r="C641" i="1"/>
  <c r="C638" i="1"/>
  <c r="C637"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D492" i="1"/>
  <c r="G492" i="1" s="1"/>
  <c r="C492" i="1"/>
  <c r="H491" i="1"/>
  <c r="G491" i="1"/>
  <c r="D491" i="1"/>
  <c r="C491" i="1"/>
  <c r="H490" i="1"/>
  <c r="G490" i="1"/>
  <c r="D490" i="1"/>
  <c r="C490" i="1"/>
  <c r="H489" i="1"/>
  <c r="D489" i="1"/>
  <c r="G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D428" i="1"/>
  <c r="H428" i="1" s="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H412" i="1" s="1"/>
  <c r="C412" i="1"/>
  <c r="D411" i="1"/>
  <c r="H411" i="1" s="1"/>
  <c r="C411" i="1"/>
  <c r="G406" i="1"/>
  <c r="D406" i="1"/>
  <c r="H406" i="1" s="1"/>
  <c r="C406" i="1"/>
  <c r="D405" i="1"/>
  <c r="H405" i="1" s="1"/>
  <c r="C405" i="1"/>
  <c r="D404" i="1"/>
  <c r="H404" i="1" s="1"/>
  <c r="C404" i="1"/>
  <c r="H401" i="1"/>
  <c r="G401" i="1"/>
  <c r="D401" i="1"/>
  <c r="C401" i="1"/>
  <c r="H400" i="1"/>
  <c r="G400" i="1"/>
  <c r="D400" i="1"/>
  <c r="C400" i="1"/>
  <c r="H399" i="1"/>
  <c r="G399" i="1"/>
  <c r="D399" i="1"/>
  <c r="C399" i="1"/>
  <c r="D398" i="1"/>
  <c r="H398" i="1" s="1"/>
  <c r="C398" i="1"/>
  <c r="G397"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D385" i="1"/>
  <c r="H385" i="1" s="1"/>
  <c r="C385" i="1"/>
  <c r="D384" i="1"/>
  <c r="H384" i="1" s="1"/>
  <c r="C384" i="1"/>
  <c r="D383" i="1"/>
  <c r="H383" i="1" s="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D374" i="1"/>
  <c r="H374" i="1" s="1"/>
  <c r="C374" i="1"/>
  <c r="D373" i="1"/>
  <c r="H373" i="1" s="1"/>
  <c r="C373" i="1"/>
  <c r="H372" i="1"/>
  <c r="G372" i="1"/>
  <c r="D372" i="1"/>
  <c r="C372" i="1"/>
  <c r="D371" i="1"/>
  <c r="H371" i="1" s="1"/>
  <c r="C371" i="1"/>
  <c r="H370" i="1"/>
  <c r="G370" i="1"/>
  <c r="D370" i="1"/>
  <c r="C370" i="1"/>
  <c r="D369" i="1"/>
  <c r="H369" i="1" s="1"/>
  <c r="C369" i="1"/>
  <c r="D368" i="1"/>
  <c r="H368" i="1" s="1"/>
  <c r="C368" i="1"/>
  <c r="D367" i="1"/>
  <c r="H367" i="1" s="1"/>
  <c r="C367" i="1"/>
  <c r="H366" i="1"/>
  <c r="D366" i="1"/>
  <c r="G366" i="1" s="1"/>
  <c r="C366" i="1"/>
  <c r="D365" i="1"/>
  <c r="G365" i="1" s="1"/>
  <c r="C365" i="1"/>
  <c r="D364" i="1"/>
  <c r="H364" i="1" s="1"/>
  <c r="C364" i="1"/>
  <c r="H363" i="1"/>
  <c r="G363" i="1"/>
  <c r="D363" i="1"/>
  <c r="C363" i="1"/>
  <c r="H362" i="1"/>
  <c r="G362" i="1"/>
  <c r="D362" i="1"/>
  <c r="C362" i="1"/>
  <c r="D361" i="1"/>
  <c r="G361" i="1" s="1"/>
  <c r="C361" i="1"/>
  <c r="H360" i="1"/>
  <c r="G360" i="1"/>
  <c r="D360" i="1"/>
  <c r="C360" i="1"/>
  <c r="D359" i="1"/>
  <c r="G359" i="1" s="1"/>
  <c r="C359" i="1"/>
  <c r="C358" i="1"/>
  <c r="H357" i="1"/>
  <c r="G357" i="1"/>
  <c r="D357" i="1"/>
  <c r="C357" i="1"/>
  <c r="H356" i="1"/>
  <c r="G356" i="1"/>
  <c r="D356" i="1"/>
  <c r="C356" i="1"/>
  <c r="H355" i="1"/>
  <c r="D355" i="1"/>
  <c r="G355" i="1" s="1"/>
  <c r="C355" i="1"/>
  <c r="H354" i="1"/>
  <c r="G354" i="1"/>
  <c r="D354" i="1"/>
  <c r="C354" i="1"/>
  <c r="H353" i="1"/>
  <c r="G353" i="1"/>
  <c r="D353" i="1"/>
  <c r="C353" i="1"/>
  <c r="H352" i="1"/>
  <c r="G352" i="1"/>
  <c r="D352" i="1"/>
  <c r="C352" i="1"/>
  <c r="H351" i="1"/>
  <c r="D351" i="1"/>
  <c r="G351" i="1" s="1"/>
  <c r="C351" i="1"/>
  <c r="H350" i="1"/>
  <c r="G350" i="1"/>
  <c r="D350" i="1"/>
  <c r="C350" i="1"/>
  <c r="H349" i="1"/>
  <c r="G349" i="1"/>
  <c r="D349" i="1"/>
  <c r="C349" i="1"/>
  <c r="H348" i="1"/>
  <c r="G348" i="1"/>
  <c r="D348" i="1"/>
  <c r="C348" i="1"/>
  <c r="H347" i="1"/>
  <c r="G347" i="1"/>
  <c r="D347" i="1"/>
  <c r="C347"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G308" i="1"/>
  <c r="D308" i="1"/>
  <c r="H308" i="1" s="1"/>
  <c r="C308" i="1"/>
  <c r="G307" i="1"/>
  <c r="D307" i="1"/>
  <c r="H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C293" i="1"/>
  <c r="D292" i="1"/>
  <c r="H292" i="1" s="1"/>
  <c r="C292" i="1"/>
  <c r="D291" i="1"/>
  <c r="H291" i="1" s="1"/>
  <c r="C291" i="1"/>
  <c r="D290" i="1"/>
  <c r="H290" i="1" s="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H233" i="1" s="1"/>
  <c r="C233" i="1"/>
  <c r="D232" i="1"/>
  <c r="H232"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D225" i="1"/>
  <c r="H225" i="1" s="1"/>
  <c r="C225" i="1"/>
  <c r="D224" i="1"/>
  <c r="H224" i="1" s="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D209" i="1"/>
  <c r="H209" i="1" s="1"/>
  <c r="C209" i="1"/>
  <c r="D208" i="1"/>
  <c r="H208" i="1" s="1"/>
  <c r="C208" i="1"/>
  <c r="D207" i="1"/>
  <c r="H207" i="1" s="1"/>
  <c r="C207" i="1"/>
  <c r="D206" i="1"/>
  <c r="H206" i="1" s="1"/>
  <c r="C206" i="1"/>
  <c r="H205" i="1"/>
  <c r="G205" i="1"/>
  <c r="D205" i="1"/>
  <c r="C205" i="1"/>
  <c r="H204" i="1"/>
  <c r="G204" i="1"/>
  <c r="D204" i="1"/>
  <c r="C204" i="1"/>
  <c r="H203" i="1"/>
  <c r="G203" i="1"/>
  <c r="D203" i="1"/>
  <c r="C203" i="1"/>
  <c r="H202" i="1"/>
  <c r="G202" i="1"/>
  <c r="D202" i="1"/>
  <c r="C202" i="1"/>
  <c r="D201" i="1"/>
  <c r="H201" i="1" s="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D190" i="1"/>
  <c r="G190" i="1" s="1"/>
  <c r="C190" i="1"/>
  <c r="G189" i="1"/>
  <c r="D189" i="1"/>
  <c r="H189" i="1" s="1"/>
  <c r="C189" i="1"/>
  <c r="D188" i="1"/>
  <c r="G188" i="1" s="1"/>
  <c r="C188" i="1"/>
  <c r="D187" i="1"/>
  <c r="H187" i="1" s="1"/>
  <c r="C187" i="1"/>
  <c r="D186" i="1"/>
  <c r="G186" i="1" s="1"/>
  <c r="C186" i="1"/>
  <c r="H185" i="1"/>
  <c r="G185" i="1"/>
  <c r="D185" i="1"/>
  <c r="C185" i="1"/>
  <c r="D184" i="1"/>
  <c r="G184" i="1" s="1"/>
  <c r="C184" i="1"/>
  <c r="D183" i="1"/>
  <c r="H183" i="1" s="1"/>
  <c r="C183" i="1"/>
  <c r="H182" i="1"/>
  <c r="G182" i="1"/>
  <c r="D182" i="1"/>
  <c r="C182" i="1"/>
  <c r="G181" i="1"/>
  <c r="D181" i="1"/>
  <c r="H181" i="1" s="1"/>
  <c r="C181" i="1"/>
  <c r="G180" i="1"/>
  <c r="D180" i="1"/>
  <c r="H180" i="1" s="1"/>
  <c r="C180" i="1"/>
  <c r="D179" i="1"/>
  <c r="H179" i="1" s="1"/>
  <c r="C179" i="1"/>
  <c r="H178" i="1"/>
  <c r="D178" i="1"/>
  <c r="G178" i="1" s="1"/>
  <c r="C178" i="1"/>
  <c r="D177" i="1"/>
  <c r="H177" i="1" s="1"/>
  <c r="C177" i="1"/>
  <c r="D176" i="1"/>
  <c r="H176" i="1" s="1"/>
  <c r="C176" i="1"/>
  <c r="D175" i="1"/>
  <c r="H175" i="1" s="1"/>
  <c r="C175" i="1"/>
  <c r="D174" i="1"/>
  <c r="H174" i="1" s="1"/>
  <c r="C174" i="1"/>
  <c r="D173" i="1"/>
  <c r="H173" i="1" s="1"/>
  <c r="C173" i="1"/>
  <c r="H172" i="1"/>
  <c r="D172" i="1"/>
  <c r="G172" i="1" s="1"/>
  <c r="C172" i="1"/>
  <c r="H171" i="1"/>
  <c r="G171" i="1"/>
  <c r="D171" i="1"/>
  <c r="C171" i="1"/>
  <c r="H170" i="1"/>
  <c r="D170" i="1"/>
  <c r="G170" i="1" s="1"/>
  <c r="C170" i="1"/>
  <c r="H169" i="1"/>
  <c r="G169" i="1"/>
  <c r="D169" i="1"/>
  <c r="C169" i="1"/>
  <c r="D168" i="1"/>
  <c r="H168" i="1" s="1"/>
  <c r="C168" i="1"/>
  <c r="D167" i="1"/>
  <c r="H167" i="1" s="1"/>
  <c r="C167" i="1"/>
  <c r="D166" i="1"/>
  <c r="H166" i="1" s="1"/>
  <c r="C166" i="1"/>
  <c r="D165" i="1"/>
  <c r="H165" i="1" s="1"/>
  <c r="C165" i="1"/>
  <c r="H164" i="1"/>
  <c r="G164" i="1"/>
  <c r="D164" i="1"/>
  <c r="C164" i="1"/>
  <c r="H163" i="1"/>
  <c r="G163" i="1"/>
  <c r="D163" i="1"/>
  <c r="C163" i="1"/>
  <c r="H162" i="1"/>
  <c r="G162" i="1"/>
  <c r="D162" i="1"/>
  <c r="C162" i="1"/>
  <c r="D161" i="1"/>
  <c r="H161" i="1" s="1"/>
  <c r="C161" i="1"/>
  <c r="D160" i="1"/>
  <c r="H160" i="1" s="1"/>
  <c r="C160" i="1"/>
  <c r="H158" i="1"/>
  <c r="G158" i="1"/>
  <c r="D158" i="1"/>
  <c r="C158" i="1"/>
  <c r="D157" i="1"/>
  <c r="H157" i="1" s="1"/>
  <c r="C157" i="1"/>
  <c r="H156" i="1"/>
  <c r="G156" i="1"/>
  <c r="D156" i="1"/>
  <c r="C156" i="1"/>
  <c r="D155" i="1"/>
  <c r="H155" i="1" s="1"/>
  <c r="C155" i="1"/>
  <c r="H154" i="1"/>
  <c r="D154" i="1"/>
  <c r="G154" i="1" s="1"/>
  <c r="C154" i="1"/>
  <c r="D153" i="1"/>
  <c r="H153" i="1" s="1"/>
  <c r="C153" i="1"/>
  <c r="H152" i="1"/>
  <c r="G152" i="1"/>
  <c r="D152" i="1"/>
  <c r="C152" i="1"/>
  <c r="H151" i="1"/>
  <c r="G151" i="1"/>
  <c r="D151" i="1"/>
  <c r="C151" i="1"/>
  <c r="D150" i="1"/>
  <c r="H150" i="1" s="1"/>
  <c r="C150" i="1"/>
  <c r="D149" i="1"/>
  <c r="H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G132" i="1"/>
  <c r="D132" i="1"/>
  <c r="C132" i="1"/>
  <c r="D131" i="1"/>
  <c r="H131" i="1" s="1"/>
  <c r="C131" i="1"/>
  <c r="D130" i="1"/>
  <c r="H130" i="1" s="1"/>
  <c r="C130" i="1"/>
  <c r="D129" i="1"/>
  <c r="H129" i="1" s="1"/>
  <c r="C129" i="1"/>
  <c r="H128" i="1"/>
  <c r="G128" i="1"/>
  <c r="D128" i="1"/>
  <c r="C128" i="1"/>
  <c r="H127" i="1"/>
  <c r="G127" i="1"/>
  <c r="D127" i="1"/>
  <c r="C127" i="1"/>
  <c r="H126" i="1"/>
  <c r="G126" i="1"/>
  <c r="D126" i="1"/>
  <c r="C126" i="1"/>
  <c r="D125" i="1"/>
  <c r="H125" i="1" s="1"/>
  <c r="C125" i="1"/>
  <c r="D124" i="1"/>
  <c r="H124" i="1" s="1"/>
  <c r="C124" i="1"/>
  <c r="D123" i="1"/>
  <c r="C123" i="1"/>
  <c r="D122" i="1"/>
  <c r="C122"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H83" i="1" s="1"/>
  <c r="C83" i="1"/>
  <c r="H82" i="1"/>
  <c r="G82" i="1"/>
  <c r="D82" i="1"/>
  <c r="C82" i="1"/>
  <c r="D81" i="1"/>
  <c r="H81" i="1" s="1"/>
  <c r="C81" i="1"/>
  <c r="H80" i="1"/>
  <c r="G80" i="1"/>
  <c r="D80" i="1"/>
  <c r="C80" i="1"/>
  <c r="D79" i="1"/>
  <c r="H79" i="1" s="1"/>
  <c r="C79" i="1"/>
  <c r="C78" i="1"/>
  <c r="H77" i="1"/>
  <c r="G77" i="1"/>
  <c r="D77" i="1"/>
  <c r="C77" i="1"/>
  <c r="D76" i="1"/>
  <c r="G76" i="1" s="1"/>
  <c r="C76" i="1"/>
  <c r="H75" i="1"/>
  <c r="G75" i="1"/>
  <c r="D75" i="1"/>
  <c r="C75" i="1"/>
  <c r="D74" i="1"/>
  <c r="G74" i="1" s="1"/>
  <c r="C74" i="1"/>
  <c r="D73" i="1"/>
  <c r="H73" i="1" s="1"/>
  <c r="C73" i="1"/>
  <c r="H72" i="1"/>
  <c r="G72" i="1"/>
  <c r="D72" i="1"/>
  <c r="C72" i="1"/>
  <c r="H71" i="1"/>
  <c r="G71" i="1"/>
  <c r="D71" i="1"/>
  <c r="C71" i="1"/>
  <c r="D70" i="1"/>
  <c r="H70" i="1" s="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D50" i="1"/>
  <c r="H50" i="1" s="1"/>
  <c r="C50" i="1"/>
  <c r="H49" i="1"/>
  <c r="G49" i="1"/>
  <c r="D49" i="1"/>
  <c r="C49" i="1"/>
  <c r="H48" i="1"/>
  <c r="G48" i="1"/>
  <c r="D48" i="1"/>
  <c r="C48"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22" i="1" l="1"/>
  <c r="G1138" i="1"/>
  <c r="H1138" i="1"/>
  <c r="G1416" i="1"/>
  <c r="H1417" i="1"/>
  <c r="H123" i="1"/>
  <c r="H121" i="1"/>
  <c r="E281" i="9"/>
  <c r="B281" i="9" s="1"/>
  <c r="H1223" i="1"/>
  <c r="G1224" i="1"/>
  <c r="H1224" i="1"/>
  <c r="H645" i="1"/>
  <c r="J1442" i="1"/>
  <c r="H1438" i="1"/>
  <c r="G1442" i="1"/>
  <c r="I1442" i="1" s="1"/>
  <c r="G1456" i="1"/>
  <c r="I1456" i="1" s="1"/>
  <c r="J1456" i="1"/>
  <c r="H1288" i="1"/>
  <c r="G1241" i="1"/>
  <c r="E146" i="5"/>
  <c r="D1124" i="1" s="1"/>
  <c r="G1128" i="1"/>
  <c r="G1227" i="1"/>
  <c r="G1229" i="1"/>
  <c r="E245" i="5"/>
  <c r="D1222" i="1" s="1"/>
  <c r="G1032" i="1"/>
  <c r="G1002" i="1"/>
  <c r="H997" i="1"/>
  <c r="G411" i="1"/>
  <c r="G292" i="1"/>
  <c r="G631" i="1"/>
  <c r="G844" i="1"/>
  <c r="G812" i="1"/>
  <c r="G687" i="1"/>
  <c r="C1576" i="1"/>
  <c r="H1576" i="1" s="1"/>
  <c r="G1577" i="1"/>
  <c r="H1416" i="1"/>
  <c r="G1417" i="1"/>
  <c r="E285" i="9"/>
  <c r="B285" i="9" s="1"/>
  <c r="E293" i="9"/>
  <c r="B293" i="9" s="1"/>
  <c r="E300" i="9"/>
  <c r="B300" i="9" s="1"/>
  <c r="G1579" i="1"/>
  <c r="G1576" i="1"/>
  <c r="H1511" i="1"/>
  <c r="G1511" i="1"/>
  <c r="H1510" i="1"/>
  <c r="G1507" i="1"/>
  <c r="G1505" i="1"/>
  <c r="G1504" i="1"/>
  <c r="D24" i="8"/>
  <c r="C1499" i="1" s="1"/>
  <c r="H1502" i="1"/>
  <c r="H1489" i="1"/>
  <c r="G1491" i="1"/>
  <c r="H1486" i="1"/>
  <c r="H1481" i="1"/>
  <c r="G1481" i="1"/>
  <c r="G1483" i="1"/>
  <c r="G1278" i="1"/>
  <c r="G1273" i="1"/>
  <c r="G1268" i="1"/>
  <c r="G1267" i="1"/>
  <c r="E308" i="9"/>
  <c r="B308" i="9" s="1"/>
  <c r="G1263" i="1"/>
  <c r="G1264" i="1"/>
  <c r="G1245" i="1"/>
  <c r="G1243" i="1"/>
  <c r="G1242" i="1"/>
  <c r="E291" i="9"/>
  <c r="B291" i="9" s="1"/>
  <c r="G1238" i="1"/>
  <c r="F215" i="9"/>
  <c r="B215" i="9" s="1"/>
  <c r="E297" i="9"/>
  <c r="B297" i="9" s="1"/>
  <c r="E32" i="9"/>
  <c r="B32" i="9" s="1"/>
  <c r="H1235" i="1"/>
  <c r="G1235" i="1"/>
  <c r="H1236" i="1"/>
  <c r="G1237" i="1"/>
  <c r="H1232" i="1"/>
  <c r="G1223" i="1"/>
  <c r="G1220" i="1"/>
  <c r="F242" i="5"/>
  <c r="G1219" i="1"/>
  <c r="F239" i="5"/>
  <c r="E238" i="5"/>
  <c r="G1217" i="1"/>
  <c r="G1157" i="1"/>
  <c r="G1211" i="1"/>
  <c r="G1213" i="1"/>
  <c r="G1184" i="1"/>
  <c r="G1191" i="1"/>
  <c r="E299" i="9"/>
  <c r="B299" i="9" s="1"/>
  <c r="G1166" i="1"/>
  <c r="G1160" i="1"/>
  <c r="G1154" i="1"/>
  <c r="H1154" i="1"/>
  <c r="F180" i="5"/>
  <c r="G1159" i="1"/>
  <c r="G1156" i="1"/>
  <c r="G1151" i="1"/>
  <c r="G1148" i="1"/>
  <c r="G1149" i="1"/>
  <c r="G1141" i="1"/>
  <c r="E287" i="9"/>
  <c r="B287" i="9" s="1"/>
  <c r="G1137" i="1"/>
  <c r="H1113" i="1"/>
  <c r="H1117" i="1"/>
  <c r="F135" i="5"/>
  <c r="D1065" i="1"/>
  <c r="F87" i="5"/>
  <c r="G1066" i="1"/>
  <c r="F88" i="5"/>
  <c r="G1071" i="1"/>
  <c r="H1064" i="1"/>
  <c r="H1062" i="1"/>
  <c r="G1061" i="1"/>
  <c r="G1056" i="1"/>
  <c r="G1060" i="1"/>
  <c r="G1050" i="1"/>
  <c r="G1038" i="1"/>
  <c r="G1035" i="1"/>
  <c r="F56" i="5"/>
  <c r="G1034" i="1"/>
  <c r="G1033" i="1"/>
  <c r="G1030" i="1"/>
  <c r="G1029" i="1"/>
  <c r="G1028" i="1"/>
  <c r="G1023" i="1"/>
  <c r="G1025" i="1"/>
  <c r="F45" i="5"/>
  <c r="G1022" i="1"/>
  <c r="G1021" i="1"/>
  <c r="G1019" i="1"/>
  <c r="G1020" i="1"/>
  <c r="G1018" i="1"/>
  <c r="G1015" i="1"/>
  <c r="H1013" i="1"/>
  <c r="G1014" i="1"/>
  <c r="G1012" i="1"/>
  <c r="H1007" i="1"/>
  <c r="G1008" i="1"/>
  <c r="G1006" i="1"/>
  <c r="G1004" i="1"/>
  <c r="H1001" i="1"/>
  <c r="G1000" i="1"/>
  <c r="H999" i="1"/>
  <c r="E12" i="5"/>
  <c r="D990" i="1" s="1"/>
  <c r="F19" i="5"/>
  <c r="G996" i="1"/>
  <c r="G994" i="1"/>
  <c r="H993" i="1"/>
  <c r="G992" i="1"/>
  <c r="G991" i="1"/>
  <c r="G989" i="1"/>
  <c r="G986" i="1"/>
  <c r="G988" i="1"/>
  <c r="G987" i="1"/>
  <c r="E27" i="9"/>
  <c r="B27" i="9" s="1"/>
  <c r="E33" i="9"/>
  <c r="B33" i="9" s="1"/>
  <c r="E302" i="9"/>
  <c r="B302" i="9" s="1"/>
  <c r="G719" i="1"/>
  <c r="G716" i="1"/>
  <c r="G714" i="1"/>
  <c r="G712" i="1"/>
  <c r="G710" i="1"/>
  <c r="B218" i="9"/>
  <c r="G709" i="1"/>
  <c r="G689" i="1"/>
  <c r="G663" i="1"/>
  <c r="H642" i="1"/>
  <c r="G644" i="1"/>
  <c r="G643" i="1"/>
  <c r="G645" i="1"/>
  <c r="G641" i="1"/>
  <c r="F265" i="9"/>
  <c r="B265" i="9" s="1"/>
  <c r="H492" i="1"/>
  <c r="B243" i="9"/>
  <c r="E104" i="9"/>
  <c r="B104" i="9" s="1"/>
  <c r="G428" i="1"/>
  <c r="E80" i="9"/>
  <c r="B80" i="9" s="1"/>
  <c r="F418" i="4"/>
  <c r="G291" i="1"/>
  <c r="G290" i="1"/>
  <c r="G413" i="1"/>
  <c r="G288" i="1"/>
  <c r="G405" i="1"/>
  <c r="E643" i="4"/>
  <c r="D637" i="1" s="1"/>
  <c r="E273" i="9"/>
  <c r="B273" i="9" s="1"/>
  <c r="G404" i="1"/>
  <c r="G412" i="1"/>
  <c r="G398" i="1"/>
  <c r="G385" i="1"/>
  <c r="G383" i="1"/>
  <c r="G384" i="1"/>
  <c r="E363" i="4"/>
  <c r="D358" i="1" s="1"/>
  <c r="G358" i="1" s="1"/>
  <c r="G379" i="1"/>
  <c r="G378" i="1"/>
  <c r="G373" i="1"/>
  <c r="G374" i="1"/>
  <c r="G371" i="1"/>
  <c r="G369" i="1"/>
  <c r="G368" i="1"/>
  <c r="G367" i="1"/>
  <c r="H365" i="1"/>
  <c r="G364" i="1"/>
  <c r="H359" i="1"/>
  <c r="H361" i="1"/>
  <c r="E351" i="4"/>
  <c r="D346" i="1" s="1"/>
  <c r="E68" i="9"/>
  <c r="B68" i="9" s="1"/>
  <c r="G255" i="1"/>
  <c r="F252" i="4"/>
  <c r="E252" i="4"/>
  <c r="D248" i="1" s="1"/>
  <c r="G256" i="1"/>
  <c r="G233" i="1"/>
  <c r="G232" i="1"/>
  <c r="G225" i="1"/>
  <c r="G224" i="1"/>
  <c r="F225" i="9"/>
  <c r="B225" i="9" s="1"/>
  <c r="G209" i="1"/>
  <c r="G208" i="1"/>
  <c r="G207" i="1"/>
  <c r="G206" i="1"/>
  <c r="G201" i="1"/>
  <c r="E54" i="9"/>
  <c r="B54" i="9" s="1"/>
  <c r="G191" i="1"/>
  <c r="H188" i="1"/>
  <c r="G187" i="1"/>
  <c r="H184" i="1"/>
  <c r="H186" i="1"/>
  <c r="F223" i="9"/>
  <c r="B223" i="9" s="1"/>
  <c r="G183" i="1"/>
  <c r="F221" i="9"/>
  <c r="B221" i="9" s="1"/>
  <c r="E44" i="9"/>
  <c r="B44" i="9" s="1"/>
  <c r="F220" i="9"/>
  <c r="B220" i="9" s="1"/>
  <c r="G179" i="1"/>
  <c r="B219" i="9"/>
  <c r="E43" i="9"/>
  <c r="B43" i="9" s="1"/>
  <c r="G177" i="1"/>
  <c r="G176" i="1"/>
  <c r="G175" i="1"/>
  <c r="F177" i="4"/>
  <c r="G173" i="1"/>
  <c r="G174" i="1"/>
  <c r="G168" i="1"/>
  <c r="G167" i="1"/>
  <c r="G165" i="1"/>
  <c r="E163" i="4"/>
  <c r="D159" i="1" s="1"/>
  <c r="G166" i="1"/>
  <c r="F164" i="4"/>
  <c r="G161" i="1"/>
  <c r="G160" i="1"/>
  <c r="F159" i="4"/>
  <c r="G155" i="1"/>
  <c r="G157" i="1"/>
  <c r="E152" i="4"/>
  <c r="D148" i="1" s="1"/>
  <c r="H148" i="1" s="1"/>
  <c r="E40" i="9"/>
  <c r="B40" i="9" s="1"/>
  <c r="G153" i="1"/>
  <c r="F153" i="4"/>
  <c r="G149" i="1"/>
  <c r="G150" i="1"/>
  <c r="H135" i="1"/>
  <c r="G135" i="1"/>
  <c r="G146" i="1"/>
  <c r="F139" i="4"/>
  <c r="G130" i="1"/>
  <c r="F134" i="4"/>
  <c r="G129" i="1"/>
  <c r="G131" i="1"/>
  <c r="F128" i="4"/>
  <c r="G124" i="1"/>
  <c r="G125" i="1"/>
  <c r="E124" i="4"/>
  <c r="D120" i="1" s="1"/>
  <c r="H120" i="1" s="1"/>
  <c r="G123" i="1"/>
  <c r="G122" i="1"/>
  <c r="G121" i="1"/>
  <c r="F125" i="4"/>
  <c r="G102" i="1"/>
  <c r="H102" i="1"/>
  <c r="F106" i="4"/>
  <c r="F112" i="4"/>
  <c r="E38" i="9"/>
  <c r="B38" i="9" s="1"/>
  <c r="G83" i="1"/>
  <c r="F83" i="4"/>
  <c r="G79" i="1"/>
  <c r="G81" i="1"/>
  <c r="E82" i="4"/>
  <c r="D78" i="1" s="1"/>
  <c r="H76" i="1"/>
  <c r="H74" i="1"/>
  <c r="E50" i="4"/>
  <c r="D46" i="1" s="1"/>
  <c r="G73" i="1"/>
  <c r="F77" i="4"/>
  <c r="E34" i="9"/>
  <c r="B34" i="9" s="1"/>
  <c r="G70" i="1"/>
  <c r="G65" i="1"/>
  <c r="G64" i="1"/>
  <c r="F68" i="4"/>
  <c r="G53" i="1"/>
  <c r="G50" i="1"/>
  <c r="E286" i="9"/>
  <c r="B286" i="9" s="1"/>
  <c r="F217" i="9"/>
  <c r="B217" i="9" s="1"/>
  <c r="E292" i="9"/>
  <c r="B292" i="9" s="1"/>
  <c r="E295" i="9"/>
  <c r="B295" i="9" s="1"/>
  <c r="H1380" i="1"/>
  <c r="H1400" i="1"/>
  <c r="I1443" i="1"/>
  <c r="J1445" i="1"/>
  <c r="G1445" i="1"/>
  <c r="H1457" i="1"/>
  <c r="G1457" i="1"/>
  <c r="I1457" i="1" s="1"/>
  <c r="J1457" i="1"/>
  <c r="J1466" i="1"/>
  <c r="H1466" i="1"/>
  <c r="I1466" i="1" s="1"/>
  <c r="C1518" i="1"/>
  <c r="H1542" i="1"/>
  <c r="H1550" i="1"/>
  <c r="H1558" i="1"/>
  <c r="H1566" i="1"/>
  <c r="H1574" i="1"/>
  <c r="F216" i="4"/>
  <c r="D215" i="4"/>
  <c r="D151" i="4" s="1"/>
  <c r="F507" i="4"/>
  <c r="D484" i="4"/>
  <c r="F5" i="6"/>
  <c r="C1299" i="1"/>
  <c r="H1447" i="1"/>
  <c r="G1447" i="1"/>
  <c r="I1447" i="1" s="1"/>
  <c r="J1447" i="1"/>
  <c r="I1465" i="1"/>
  <c r="D1437" i="1"/>
  <c r="H1437" i="1" s="1"/>
  <c r="H1378" i="1"/>
  <c r="H1398" i="1"/>
  <c r="H1410" i="1"/>
  <c r="J1452" i="1"/>
  <c r="H1452" i="1"/>
  <c r="J1462" i="1"/>
  <c r="H1462" i="1"/>
  <c r="I1462" i="1" s="1"/>
  <c r="H1468" i="1"/>
  <c r="G1468" i="1"/>
  <c r="I1468" i="1" s="1"/>
  <c r="J1468" i="1"/>
  <c r="H1477" i="1"/>
  <c r="G1477" i="1"/>
  <c r="I1477" i="1" s="1"/>
  <c r="J1477" i="1"/>
  <c r="H1482" i="1"/>
  <c r="G1482" i="1"/>
  <c r="H1538" i="1"/>
  <c r="G1538" i="1"/>
  <c r="H1546" i="1"/>
  <c r="G1546" i="1"/>
  <c r="H1554" i="1"/>
  <c r="G1554" i="1"/>
  <c r="H1562" i="1"/>
  <c r="G1562" i="1"/>
  <c r="H1570" i="1"/>
  <c r="G1570" i="1"/>
  <c r="H1578" i="1"/>
  <c r="G1578" i="1"/>
  <c r="F70" i="5"/>
  <c r="D69" i="5"/>
  <c r="D1408" i="1"/>
  <c r="I1439" i="1"/>
  <c r="J1441" i="1"/>
  <c r="G1441" i="1"/>
  <c r="I1441" i="1" s="1"/>
  <c r="J1448" i="1"/>
  <c r="H1448" i="1"/>
  <c r="I1448" i="1" s="1"/>
  <c r="H1464" i="1"/>
  <c r="G1464" i="1"/>
  <c r="J1464" i="1"/>
  <c r="J1471" i="1"/>
  <c r="H1471" i="1"/>
  <c r="H1490" i="1"/>
  <c r="G1490" i="1"/>
  <c r="H1522" i="1"/>
  <c r="G1522" i="1"/>
  <c r="H1530" i="1"/>
  <c r="G1530" i="1"/>
  <c r="F169" i="4"/>
  <c r="D163" i="4"/>
  <c r="J1455" i="1"/>
  <c r="H1455" i="1"/>
  <c r="I1455" i="1" s="1"/>
  <c r="H1374" i="1"/>
  <c r="H1384" i="1"/>
  <c r="H1394" i="1"/>
  <c r="I1452" i="1"/>
  <c r="J1458" i="1"/>
  <c r="H1458" i="1"/>
  <c r="H1498" i="1"/>
  <c r="G1498" i="1"/>
  <c r="H1506" i="1"/>
  <c r="G1506" i="1"/>
  <c r="H1514" i="1"/>
  <c r="G1514" i="1"/>
  <c r="D407" i="4"/>
  <c r="D408" i="4"/>
  <c r="I1471" i="1"/>
  <c r="J1478" i="1"/>
  <c r="H1478" i="1"/>
  <c r="F455" i="4"/>
  <c r="D421" i="4"/>
  <c r="G143" i="9"/>
  <c r="E143" i="9" s="1"/>
  <c r="B143" i="9" s="1"/>
  <c r="F603" i="4"/>
  <c r="D593" i="4"/>
  <c r="H307" i="9"/>
  <c r="E307" i="9" s="1"/>
  <c r="B307" i="9" s="1"/>
  <c r="E176" i="5"/>
  <c r="F177" i="5"/>
  <c r="F94" i="6"/>
  <c r="D89" i="6"/>
  <c r="C1388" i="1"/>
  <c r="H1370" i="1"/>
  <c r="H1406" i="1"/>
  <c r="H1414" i="1"/>
  <c r="H1422" i="1"/>
  <c r="H1430" i="1"/>
  <c r="J1449" i="1"/>
  <c r="H1449" i="1"/>
  <c r="I1449" i="1" s="1"/>
  <c r="G1458" i="1"/>
  <c r="I1458" i="1" s="1"/>
  <c r="J1465" i="1"/>
  <c r="H1465" i="1"/>
  <c r="J1472" i="1"/>
  <c r="H1472" i="1"/>
  <c r="I1472" i="1" s="1"/>
  <c r="H1484" i="1"/>
  <c r="H1540" i="1"/>
  <c r="H1548" i="1"/>
  <c r="H1556" i="1"/>
  <c r="H1564" i="1"/>
  <c r="H1572" i="1"/>
  <c r="H1580" i="1"/>
  <c r="F98" i="4"/>
  <c r="F152" i="4"/>
  <c r="F99" i="6"/>
  <c r="C1393" i="1"/>
  <c r="E22" i="7"/>
  <c r="D1454" i="1"/>
  <c r="H1454" i="1" s="1"/>
  <c r="H1461" i="1"/>
  <c r="G1461" i="1"/>
  <c r="J1479" i="1"/>
  <c r="H1479" i="1"/>
  <c r="I1479" i="1" s="1"/>
  <c r="I25" i="3"/>
  <c r="D1329" i="1"/>
  <c r="D47" i="1"/>
  <c r="H1440" i="1"/>
  <c r="H1451" i="1"/>
  <c r="G1451" i="1"/>
  <c r="I1451" i="1" s="1"/>
  <c r="J1451" i="1"/>
  <c r="J1459" i="1"/>
  <c r="H1459" i="1"/>
  <c r="I1459" i="1" s="1"/>
  <c r="G1469" i="1"/>
  <c r="H1474" i="1"/>
  <c r="G1474" i="1"/>
  <c r="I1474" i="1" s="1"/>
  <c r="J1474" i="1"/>
  <c r="G1478" i="1"/>
  <c r="I1478" i="1" s="1"/>
  <c r="H1492" i="1"/>
  <c r="H1524" i="1"/>
  <c r="H1532" i="1"/>
  <c r="F51" i="4"/>
  <c r="F273" i="4"/>
  <c r="D263" i="4"/>
  <c r="D580" i="4"/>
  <c r="F587" i="4"/>
  <c r="B24" i="9"/>
  <c r="E196" i="4"/>
  <c r="D192" i="1" s="1"/>
  <c r="F364" i="4"/>
  <c r="F460" i="4"/>
  <c r="D459" i="4"/>
  <c r="E580" i="4"/>
  <c r="D574" i="1" s="1"/>
  <c r="E644" i="4"/>
  <c r="D638" i="1" s="1"/>
  <c r="E141" i="6"/>
  <c r="D114" i="6"/>
  <c r="G209" i="9"/>
  <c r="E209" i="9" s="1"/>
  <c r="B209" i="9" s="1"/>
  <c r="B283" i="9"/>
  <c r="F277" i="9"/>
  <c r="E311" i="4"/>
  <c r="F311" i="4" s="1"/>
  <c r="F207" i="5"/>
  <c r="D206" i="5"/>
  <c r="G1440" i="1"/>
  <c r="G1444" i="1"/>
  <c r="I1444" i="1" s="1"/>
  <c r="F133" i="4"/>
  <c r="F312" i="4"/>
  <c r="E472" i="4"/>
  <c r="D466" i="1" s="1"/>
  <c r="F13" i="5"/>
  <c r="D12" i="5"/>
  <c r="D7" i="5" s="1"/>
  <c r="F119" i="5"/>
  <c r="D238" i="5"/>
  <c r="E30" i="9"/>
  <c r="B30" i="9" s="1"/>
  <c r="G1501" i="1"/>
  <c r="G1509" i="1"/>
  <c r="G1525" i="1"/>
  <c r="G1533" i="1"/>
  <c r="G1541" i="1"/>
  <c r="G1549" i="1"/>
  <c r="G1557" i="1"/>
  <c r="G1565" i="1"/>
  <c r="G1573" i="1"/>
  <c r="D224" i="4"/>
  <c r="F473" i="4"/>
  <c r="F530" i="4"/>
  <c r="D529" i="4"/>
  <c r="D567" i="4"/>
  <c r="E593" i="4"/>
  <c r="D587" i="1" s="1"/>
  <c r="F8" i="5"/>
  <c r="F134" i="5"/>
  <c r="B62" i="9"/>
  <c r="G203" i="9"/>
  <c r="E203" i="9" s="1"/>
  <c r="B203" i="9" s="1"/>
  <c r="D50" i="4"/>
  <c r="F62" i="4"/>
  <c r="F188" i="4"/>
  <c r="E224" i="4"/>
  <c r="D220" i="1" s="1"/>
  <c r="F383" i="4"/>
  <c r="E528" i="4"/>
  <c r="E567" i="4"/>
  <c r="D561" i="1" s="1"/>
  <c r="G290" i="9"/>
  <c r="E290" i="9" s="1"/>
  <c r="B290" i="9" s="1"/>
  <c r="D146" i="5"/>
  <c r="F149" i="5"/>
  <c r="G309" i="9"/>
  <c r="E309" i="9" s="1"/>
  <c r="B309" i="9" s="1"/>
  <c r="F190" i="5"/>
  <c r="D245" i="5"/>
  <c r="F246" i="5"/>
  <c r="F36" i="6"/>
  <c r="D35" i="6"/>
  <c r="D141" i="6" s="1"/>
  <c r="D22" i="7"/>
  <c r="F416" i="4"/>
  <c r="I10" i="9"/>
  <c r="B93" i="9"/>
  <c r="G207" i="9"/>
  <c r="E207" i="9" s="1"/>
  <c r="B207" i="9" s="1"/>
  <c r="B216" i="9"/>
  <c r="B230" i="9"/>
  <c r="F256" i="9"/>
  <c r="E55" i="9"/>
  <c r="B55" i="9" s="1"/>
  <c r="G197" i="9"/>
  <c r="E197" i="9" s="1"/>
  <c r="B197" i="9" s="1"/>
  <c r="L213" i="9"/>
  <c r="F216" i="9"/>
  <c r="B226" i="9"/>
  <c r="B233" i="9"/>
  <c r="B240" i="9"/>
  <c r="B247" i="9"/>
  <c r="B254" i="9"/>
  <c r="E47" i="9"/>
  <c r="B47" i="9" s="1"/>
  <c r="B133" i="9"/>
  <c r="G193" i="9"/>
  <c r="E193" i="9" s="1"/>
  <c r="B193" i="9" s="1"/>
  <c r="B224" i="9"/>
  <c r="B231" i="9"/>
  <c r="B238" i="9"/>
  <c r="F264" i="9"/>
  <c r="B264" i="9" s="1"/>
  <c r="M213" i="9"/>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199" i="9"/>
  <c r="E199" i="9" s="1"/>
  <c r="B199" i="9" s="1"/>
  <c r="G289" i="9"/>
  <c r="B149" i="9"/>
  <c r="G205" i="9"/>
  <c r="E205" i="9" s="1"/>
  <c r="B205" i="9" s="1"/>
  <c r="B222" i="9"/>
  <c r="H289" i="9"/>
  <c r="D176" i="5"/>
  <c r="B141" i="9"/>
  <c r="G195" i="9"/>
  <c r="E195" i="9" s="1"/>
  <c r="B195" i="9" s="1"/>
  <c r="G211" i="9"/>
  <c r="E211" i="9" s="1"/>
  <c r="B211" i="9" s="1"/>
  <c r="B232" i="9"/>
  <c r="E63" i="9"/>
  <c r="B63" i="9" s="1"/>
  <c r="B65" i="9"/>
  <c r="B69" i="9"/>
  <c r="G201" i="9"/>
  <c r="E201" i="9" s="1"/>
  <c r="B201" i="9" s="1"/>
  <c r="F232" i="9"/>
  <c r="B242" i="9"/>
  <c r="B256" i="9"/>
  <c r="B263" i="9"/>
  <c r="B270" i="9"/>
  <c r="B296" i="9"/>
  <c r="E68" i="5" l="1"/>
  <c r="I1440" i="1"/>
  <c r="G1437" i="1"/>
  <c r="H1499" i="1"/>
  <c r="G1499" i="1"/>
  <c r="D42" i="8"/>
  <c r="G312" i="9" s="1"/>
  <c r="E312" i="9" s="1"/>
  <c r="B312" i="9" s="1"/>
  <c r="E237" i="5"/>
  <c r="D1215" i="1"/>
  <c r="H1065" i="1"/>
  <c r="G1065" i="1"/>
  <c r="E289" i="9"/>
  <c r="B289" i="9" s="1"/>
  <c r="I21" i="3"/>
  <c r="D1046" i="1"/>
  <c r="E7" i="5"/>
  <c r="E6" i="5" s="1"/>
  <c r="G21" i="9"/>
  <c r="B192" i="9"/>
  <c r="H637" i="1"/>
  <c r="G637" i="1"/>
  <c r="F643" i="4"/>
  <c r="H358" i="1"/>
  <c r="F363" i="4"/>
  <c r="E350" i="4"/>
  <c r="F350" i="4" s="1"/>
  <c r="H346" i="1"/>
  <c r="G346" i="1"/>
  <c r="H248" i="1"/>
  <c r="G248" i="1"/>
  <c r="G148" i="1"/>
  <c r="H21" i="9"/>
  <c r="F124" i="4"/>
  <c r="G120" i="1"/>
  <c r="F82" i="4"/>
  <c r="G78" i="1"/>
  <c r="H78" i="1"/>
  <c r="E6" i="4"/>
  <c r="F141" i="6"/>
  <c r="C1435" i="1"/>
  <c r="H28" i="3"/>
  <c r="H20" i="3"/>
  <c r="C985" i="1"/>
  <c r="H17" i="3"/>
  <c r="C147" i="1"/>
  <c r="D289" i="4"/>
  <c r="D237" i="5"/>
  <c r="D175" i="5" s="1"/>
  <c r="F238" i="5"/>
  <c r="C1215" i="1"/>
  <c r="F89" i="6"/>
  <c r="C1383" i="1"/>
  <c r="F484" i="4"/>
  <c r="C478" i="1"/>
  <c r="G310" i="9"/>
  <c r="E310" i="9" s="1"/>
  <c r="B310" i="9" s="1"/>
  <c r="F206" i="5"/>
  <c r="C1183" i="1"/>
  <c r="E151" i="4"/>
  <c r="F151" i="4" s="1"/>
  <c r="F196" i="4"/>
  <c r="D420" i="4"/>
  <c r="F421" i="4"/>
  <c r="C415" i="1"/>
  <c r="C403" i="1"/>
  <c r="I1464" i="1"/>
  <c r="D68" i="5"/>
  <c r="D6" i="5" s="1"/>
  <c r="F69" i="5"/>
  <c r="C1047" i="1"/>
  <c r="G1518" i="1"/>
  <c r="H1518" i="1"/>
  <c r="F215" i="4"/>
  <c r="C211" i="1"/>
  <c r="E166" i="9"/>
  <c r="B166" i="9" s="1"/>
  <c r="F224" i="4"/>
  <c r="C220" i="1"/>
  <c r="E298" i="4"/>
  <c r="D306" i="1"/>
  <c r="D1435" i="1"/>
  <c r="I28" i="3"/>
  <c r="H47" i="1"/>
  <c r="G47" i="1"/>
  <c r="I30" i="3"/>
  <c r="D1453" i="1"/>
  <c r="E420" i="4"/>
  <c r="D528" i="4"/>
  <c r="F529" i="4"/>
  <c r="C523" i="1"/>
  <c r="F245" i="5"/>
  <c r="C1222" i="1"/>
  <c r="F114" i="6"/>
  <c r="H27" i="3"/>
  <c r="C1408" i="1"/>
  <c r="F213" i="9"/>
  <c r="H466" i="1"/>
  <c r="G466" i="1"/>
  <c r="H638" i="1"/>
  <c r="G638" i="1"/>
  <c r="G1393" i="1"/>
  <c r="H1393" i="1"/>
  <c r="I22" i="3"/>
  <c r="D1153" i="1"/>
  <c r="F407" i="4"/>
  <c r="C402" i="1"/>
  <c r="G1299" i="1"/>
  <c r="H1299" i="1"/>
  <c r="F50" i="4"/>
  <c r="D6" i="4"/>
  <c r="C46" i="1"/>
  <c r="F263" i="4"/>
  <c r="C259" i="1"/>
  <c r="F176" i="5"/>
  <c r="C1153" i="1"/>
  <c r="H22" i="3"/>
  <c r="E636" i="4"/>
  <c r="D630" i="1" s="1"/>
  <c r="D522" i="1"/>
  <c r="H192" i="1"/>
  <c r="G192" i="1"/>
  <c r="G1454" i="1"/>
  <c r="C1453" i="1"/>
  <c r="H30" i="3"/>
  <c r="F146" i="5"/>
  <c r="C1124" i="1"/>
  <c r="C453" i="1"/>
  <c r="F459" i="4"/>
  <c r="F580" i="4"/>
  <c r="C574" i="1"/>
  <c r="F593" i="4"/>
  <c r="C587" i="1"/>
  <c r="F163" i="4"/>
  <c r="C159" i="1"/>
  <c r="F12" i="5"/>
  <c r="C990" i="1"/>
  <c r="F35" i="6"/>
  <c r="H25" i="3"/>
  <c r="C1329" i="1"/>
  <c r="F567" i="4"/>
  <c r="C561" i="1"/>
  <c r="D5" i="7"/>
  <c r="G1388" i="1"/>
  <c r="H1388" i="1"/>
  <c r="E5" i="7"/>
  <c r="G317" i="9"/>
  <c r="E317" i="9" s="1"/>
  <c r="I34" i="3" l="1"/>
  <c r="C1517" i="1"/>
  <c r="G1517" i="1" s="1"/>
  <c r="G313" i="9"/>
  <c r="E313" i="9" s="1"/>
  <c r="B313" i="9" s="1"/>
  <c r="K1450" i="9"/>
  <c r="H19" i="9"/>
  <c r="E19" i="9" s="1"/>
  <c r="B19" i="9" s="1"/>
  <c r="I23" i="3"/>
  <c r="D1214" i="1"/>
  <c r="E175" i="5"/>
  <c r="D1152" i="1" s="1"/>
  <c r="F7" i="5"/>
  <c r="D985" i="1"/>
  <c r="H985" i="1" s="1"/>
  <c r="I20" i="3"/>
  <c r="E21" i="9"/>
  <c r="B21" i="9" s="1"/>
  <c r="D345" i="1"/>
  <c r="H345" i="1" s="1"/>
  <c r="E408" i="4"/>
  <c r="D403" i="1" s="1"/>
  <c r="H403" i="1" s="1"/>
  <c r="E412" i="4"/>
  <c r="E639" i="4" s="1"/>
  <c r="I16" i="3"/>
  <c r="D2" i="1"/>
  <c r="G284" i="9"/>
  <c r="E284" i="9" s="1"/>
  <c r="B284" i="9" s="1"/>
  <c r="G278" i="9"/>
  <c r="F6" i="5"/>
  <c r="C984" i="1"/>
  <c r="H990" i="1"/>
  <c r="G990" i="1"/>
  <c r="G1183" i="1"/>
  <c r="H1183" i="1"/>
  <c r="G315" i="9"/>
  <c r="E315" i="9" s="1"/>
  <c r="H29" i="3"/>
  <c r="C1436" i="1"/>
  <c r="H1453" i="1"/>
  <c r="G1453" i="1"/>
  <c r="G211" i="1"/>
  <c r="H211" i="1"/>
  <c r="F237" i="5"/>
  <c r="H23" i="3"/>
  <c r="C1214" i="1"/>
  <c r="G587" i="1"/>
  <c r="H587" i="1"/>
  <c r="H1222" i="1"/>
  <c r="G1222" i="1"/>
  <c r="G561" i="1"/>
  <c r="H561" i="1"/>
  <c r="G1153" i="1"/>
  <c r="H1153" i="1"/>
  <c r="C1152" i="1"/>
  <c r="G415" i="1"/>
  <c r="H415" i="1"/>
  <c r="H478" i="1"/>
  <c r="G478" i="1"/>
  <c r="E316" i="9"/>
  <c r="B317" i="9"/>
  <c r="G1329" i="1"/>
  <c r="H1329" i="1"/>
  <c r="H9" i="3"/>
  <c r="B213" i="9"/>
  <c r="D636" i="4"/>
  <c r="F528" i="4"/>
  <c r="C522" i="1"/>
  <c r="H306" i="1"/>
  <c r="G306" i="1"/>
  <c r="D984" i="1"/>
  <c r="I29" i="3"/>
  <c r="D1436" i="1"/>
  <c r="H453" i="1"/>
  <c r="G453" i="1"/>
  <c r="H259" i="1"/>
  <c r="G259" i="1"/>
  <c r="G1408" i="1"/>
  <c r="H1408" i="1"/>
  <c r="E635" i="4"/>
  <c r="D629" i="1" s="1"/>
  <c r="D414" i="1"/>
  <c r="D293" i="1"/>
  <c r="E407" i="4"/>
  <c r="D402" i="1" s="1"/>
  <c r="G402" i="1" s="1"/>
  <c r="F298" i="4"/>
  <c r="G1047" i="1"/>
  <c r="H1047" i="1"/>
  <c r="F420" i="4"/>
  <c r="D635" i="4"/>
  <c r="C414" i="1"/>
  <c r="G1383" i="1"/>
  <c r="H1383" i="1"/>
  <c r="D413" i="4"/>
  <c r="D291" i="4"/>
  <c r="C285" i="1"/>
  <c r="H574" i="1"/>
  <c r="G574" i="1"/>
  <c r="H1124" i="1"/>
  <c r="G1124" i="1"/>
  <c r="H220" i="1"/>
  <c r="G220" i="1"/>
  <c r="G1435" i="1"/>
  <c r="H1435" i="1"/>
  <c r="D290" i="4"/>
  <c r="D412" i="4"/>
  <c r="F6" i="4"/>
  <c r="H16" i="3"/>
  <c r="C2" i="1"/>
  <c r="H159" i="1"/>
  <c r="G159" i="1"/>
  <c r="G523" i="1"/>
  <c r="H523" i="1"/>
  <c r="H46" i="1"/>
  <c r="G46" i="1"/>
  <c r="F68" i="5"/>
  <c r="H21" i="3"/>
  <c r="C1046" i="1"/>
  <c r="E289" i="4"/>
  <c r="F289" i="4" s="1"/>
  <c r="I17" i="3"/>
  <c r="D147" i="1"/>
  <c r="G147" i="1" s="1"/>
  <c r="G1215" i="1"/>
  <c r="H1215" i="1"/>
  <c r="H278" i="9" l="1"/>
  <c r="E278" i="9" s="1"/>
  <c r="H1517" i="1"/>
  <c r="H11" i="3"/>
  <c r="I11" i="3" s="1"/>
  <c r="E311" i="9"/>
  <c r="D407" i="1"/>
  <c r="G345" i="1"/>
  <c r="F175" i="5"/>
  <c r="G985" i="1"/>
  <c r="G403" i="1"/>
  <c r="H402" i="1"/>
  <c r="F408" i="4"/>
  <c r="C286" i="1"/>
  <c r="F291" i="4"/>
  <c r="C287" i="1"/>
  <c r="H1214" i="1"/>
  <c r="G1214" i="1"/>
  <c r="K3" i="9"/>
  <c r="I9" i="3"/>
  <c r="D414" i="4"/>
  <c r="D639" i="4"/>
  <c r="C407" i="1"/>
  <c r="F412" i="4"/>
  <c r="F636" i="4"/>
  <c r="C630" i="1"/>
  <c r="H8" i="3"/>
  <c r="H984" i="1"/>
  <c r="G984" i="1"/>
  <c r="H147" i="1"/>
  <c r="D633" i="1"/>
  <c r="G293" i="1"/>
  <c r="H293" i="1"/>
  <c r="H1152" i="1"/>
  <c r="G1152" i="1"/>
  <c r="G1436" i="1"/>
  <c r="H1436" i="1"/>
  <c r="D640" i="4"/>
  <c r="C408" i="1"/>
  <c r="D415" i="4"/>
  <c r="H2" i="1"/>
  <c r="G2" i="1"/>
  <c r="E413" i="4"/>
  <c r="F413" i="4" s="1"/>
  <c r="D285" i="1"/>
  <c r="G285" i="1" s="1"/>
  <c r="E291" i="4"/>
  <c r="D287" i="1" s="1"/>
  <c r="E290" i="4"/>
  <c r="H414" i="1"/>
  <c r="G414" i="1"/>
  <c r="H522" i="1"/>
  <c r="G522" i="1"/>
  <c r="H1046" i="1"/>
  <c r="G1046" i="1"/>
  <c r="F635" i="4"/>
  <c r="C629" i="1"/>
  <c r="B315" i="9"/>
  <c r="E314" i="9"/>
  <c r="I10" i="3" s="1"/>
  <c r="N3" i="9" l="1"/>
  <c r="H285" i="1"/>
  <c r="D286" i="1"/>
  <c r="H286" i="1" s="1"/>
  <c r="H630" i="1"/>
  <c r="G630" i="1"/>
  <c r="D642" i="4"/>
  <c r="C634" i="1"/>
  <c r="B278" i="9"/>
  <c r="E277" i="9"/>
  <c r="I8" i="3" s="1"/>
  <c r="E640" i="4"/>
  <c r="F640" i="4" s="1"/>
  <c r="E415" i="4"/>
  <c r="D410" i="1" s="1"/>
  <c r="D408" i="1"/>
  <c r="H408" i="1" s="1"/>
  <c r="E414" i="4"/>
  <c r="D409" i="1" s="1"/>
  <c r="G407" i="1"/>
  <c r="H407" i="1"/>
  <c r="F639" i="4"/>
  <c r="D641" i="4"/>
  <c r="C633" i="1"/>
  <c r="G287" i="1"/>
  <c r="H287" i="1"/>
  <c r="C409" i="1"/>
  <c r="G629" i="1"/>
  <c r="H629" i="1"/>
  <c r="F415" i="4"/>
  <c r="C410" i="1"/>
  <c r="M3" i="9"/>
  <c r="F290" i="4"/>
  <c r="F414" i="4" l="1"/>
  <c r="G286" i="1"/>
  <c r="F642" i="4"/>
  <c r="D646" i="4"/>
  <c r="C636" i="1"/>
  <c r="H409" i="1"/>
  <c r="G409" i="1"/>
  <c r="H410" i="1"/>
  <c r="G410" i="1"/>
  <c r="G633" i="1"/>
  <c r="H633" i="1"/>
  <c r="E642" i="4"/>
  <c r="D634" i="1"/>
  <c r="H634" i="1" s="1"/>
  <c r="E641" i="4"/>
  <c r="G408" i="1"/>
  <c r="D645" i="4"/>
  <c r="C635" i="1"/>
  <c r="C639" i="1" l="1"/>
  <c r="H18" i="3"/>
  <c r="E645" i="4"/>
  <c r="D635" i="1"/>
  <c r="G635" i="1" s="1"/>
  <c r="G276" i="9"/>
  <c r="E276" i="9" s="1"/>
  <c r="B276" i="9" s="1"/>
  <c r="H19" i="3"/>
  <c r="F646" i="4"/>
  <c r="C640" i="1"/>
  <c r="E646" i="4"/>
  <c r="D636" i="1"/>
  <c r="H636" i="1" s="1"/>
  <c r="G634" i="1"/>
  <c r="F641" i="4"/>
  <c r="H635" i="1" l="1"/>
  <c r="G636" i="1"/>
  <c r="I18" i="3"/>
  <c r="D639" i="1"/>
  <c r="G639" i="1" s="1"/>
  <c r="H7" i="3"/>
  <c r="I19" i="3"/>
  <c r="D640" i="1"/>
  <c r="H640" i="1" s="1"/>
  <c r="F645" i="4"/>
  <c r="H639" i="1" l="1"/>
  <c r="G640" i="1"/>
  <c r="J3" i="9"/>
  <c r="G274" i="9" l="1"/>
  <c r="L272" i="9"/>
  <c r="H274" i="9"/>
  <c r="M272" i="9"/>
  <c r="H18" i="9"/>
  <c r="J7" i="9"/>
  <c r="G18" i="9"/>
  <c r="M15" i="9"/>
  <c r="K10" i="9"/>
  <c r="I12" i="9"/>
  <c r="M16" i="9"/>
  <c r="G17" i="9"/>
  <c r="J11" i="9"/>
  <c r="I5" i="9"/>
  <c r="K8" i="9"/>
  <c r="J13" i="9"/>
  <c r="G16" i="9"/>
  <c r="J8" i="9"/>
  <c r="K11" i="9"/>
  <c r="H15" i="9"/>
  <c r="K7" i="9"/>
  <c r="I17" i="9"/>
  <c r="J10" i="9"/>
  <c r="I6" i="9"/>
  <c r="H16" i="9"/>
  <c r="J17" i="9"/>
  <c r="L16" i="9"/>
  <c r="K5" i="9"/>
  <c r="I9" i="9"/>
  <c r="J6" i="9"/>
  <c r="I13" i="9"/>
  <c r="I11" i="9"/>
  <c r="L15" i="9"/>
  <c r="K12" i="9"/>
  <c r="I8" i="9"/>
  <c r="I7" i="9"/>
  <c r="J12" i="9"/>
  <c r="K9" i="9"/>
  <c r="G15" i="9"/>
  <c r="J5" i="9"/>
  <c r="K13" i="9"/>
  <c r="J9" i="9"/>
  <c r="H17" i="9"/>
  <c r="K6" i="9"/>
  <c r="F16" i="9" l="1"/>
  <c r="F272" i="9"/>
  <c r="B272" i="9" s="1"/>
  <c r="E7" i="9"/>
  <c r="B7" i="9" s="1"/>
  <c r="E10" i="9"/>
  <c r="B10" i="9" s="1"/>
  <c r="E11" i="9"/>
  <c r="B11" i="9" s="1"/>
  <c r="E6" i="9"/>
  <c r="B6" i="9" s="1"/>
  <c r="E15" i="9"/>
  <c r="E13" i="9"/>
  <c r="B13" i="9" s="1"/>
  <c r="E18" i="9"/>
  <c r="B18" i="9" s="1"/>
  <c r="E5" i="9"/>
  <c r="E9" i="9"/>
  <c r="B9" i="9" s="1"/>
  <c r="E17" i="9"/>
  <c r="B17" i="9" s="1"/>
  <c r="E8" i="9"/>
  <c r="B8" i="9" s="1"/>
  <c r="F20" i="9"/>
  <c r="E12" i="9"/>
  <c r="B12" i="9" s="1"/>
  <c r="F15" i="9"/>
  <c r="E16" i="9"/>
  <c r="B16" i="9" s="1"/>
  <c r="E274" i="9"/>
  <c r="F14" i="9" l="1"/>
  <c r="F3" i="9" s="1"/>
  <c r="B5" i="9"/>
  <c r="E4" i="9"/>
  <c r="B274" i="9"/>
  <c r="E20" i="9"/>
  <c r="I7" i="3" s="1"/>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<sst xmlns="http://schemas.openxmlformats.org/spreadsheetml/2006/main" count="4369" uniqueCount="3421">
  <si>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</si>
  <si>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</si>
  <si>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</si>
  <si>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</si>
  <si>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</si>
  <si>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</si>
  <si>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</si>
  <si>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</si>
  <si>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</si>
  <si>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</si>
  <si>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</si>
  <si>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</si>
  <si>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</si>
  <si>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</si>
  <si>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</si>
  <si>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</si>
  <si>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</si>
  <si>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</si>
  <si>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</si>
  <si>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</si>
  <si>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</si>
  <si>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</si>
  <si>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</si>
  <si>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</si>
  <si>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</si>
  <si>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</si>
  <si>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</si>
  <si>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</si>
  <si>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</si>
  <si>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</si>
  <si>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</si>
  <si>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J.J. STROSSMAYERA U OSIJEKU - FAKULTET AGROBIOTEHNIČKIH ZNANOSTI OSIJEK</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</si>
  <si>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</si>
  <si>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</si>
  <si>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</si>
  <si>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</si>
  <si>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</si>
  <si>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</si>
  <si>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</si>
  <si>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</si>
  <si>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</si>
  <si>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</si>
  <si>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</si>
  <si>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</si>
  <si>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</si>
  <si>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</si>
  <si>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</si>
  <si>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</si>
  <si>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</si>
  <si>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2268 - SVEUČILIŠTE J.J. STROSSMAYERA U OSIJEKU - FAKULTET AGROBIOTEHNIČKIH ZNANOSTI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</si>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</sst>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10814428.569999998</v>
      </c>
      <c r="D2" s="6">
        <f>'PR-RAS'!E6</f>
        <v>10866049.960000001</v>
      </c>
      <c r="E2" s="6">
        <v>0</v>
      </c>
      <c r="F2" s="6">
        <v>0</v>
      </c>
      <c r="G2" s="7">
        <f t="shared" ref="G2:G264" si="0">(B2/1000)*(C2*1+D2*2)</f>
        <v>32546.528490000004</v>
      </c>
      <c r="H2" s="7">
        <f t="shared" ref="H2:H264" si="1">ABS(C2-ROUND(C2,0))+ABS(D2-ROUND(D2,0))</f>
        <v>0.47000000067055225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1967701.9700000002</v>
      </c>
      <c r="D46" s="1">
        <f>'PR-RAS'!E50</f>
        <v>1590575.83</v>
      </c>
      <c r="E46" s="1">
        <v>0</v>
      </c>
      <c r="F46" s="1">
        <v>0</v>
      </c>
      <c r="G46" s="2">
        <f t="shared" si="0"/>
        <v>231698.41335000002</v>
      </c>
      <c r="H46" s="2">
        <f t="shared" si="1"/>
        <v>0.19999999972060323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20022.75</v>
      </c>
      <c r="D47" s="1">
        <f>'PR-RAS'!E51</f>
        <v>0</v>
      </c>
      <c r="E47" s="1">
        <v>0</v>
      </c>
      <c r="F47" s="1">
        <v>0</v>
      </c>
      <c r="G47" s="2">
        <f t="shared" si="0"/>
        <v>921.04650000000004</v>
      </c>
      <c r="H47" s="2">
        <f t="shared" si="1"/>
        <v>0.25</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20022.75</v>
      </c>
      <c r="D48" s="1">
        <f>'PR-RAS'!E52</f>
        <v>0</v>
      </c>
      <c r="E48" s="1">
        <v>0</v>
      </c>
      <c r="F48" s="1">
        <v>0</v>
      </c>
      <c r="G48" s="2">
        <f t="shared" si="0"/>
        <v>941.06925000000001</v>
      </c>
      <c r="H48" s="2">
        <f t="shared" si="1"/>
        <v>0.25</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477371.63</v>
      </c>
      <c r="D50" s="1">
        <f>'PR-RAS'!E54</f>
        <v>612491.41</v>
      </c>
      <c r="E50" s="1">
        <v>0</v>
      </c>
      <c r="F50" s="1">
        <v>0</v>
      </c>
      <c r="G50" s="2">
        <f t="shared" si="0"/>
        <v>83415.368050000019</v>
      </c>
      <c r="H50" s="2">
        <f t="shared" si="1"/>
        <v>0.78000000002793968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3598.08</v>
      </c>
      <c r="D51" s="1">
        <f>'PR-RAS'!E55</f>
        <v>0</v>
      </c>
      <c r="E51" s="1">
        <v>0</v>
      </c>
      <c r="F51" s="1">
        <v>0</v>
      </c>
      <c r="G51" s="2">
        <f t="shared" si="0"/>
        <v>179.904</v>
      </c>
      <c r="H51" s="2">
        <f t="shared" si="1"/>
        <v>7.999999999992724E-2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473773.55</v>
      </c>
      <c r="D53" s="1">
        <f>'PR-RAS'!E57</f>
        <v>612491.41</v>
      </c>
      <c r="E53" s="1">
        <v>0</v>
      </c>
      <c r="F53" s="1">
        <v>0</v>
      </c>
      <c r="G53" s="2">
        <f t="shared" si="0"/>
        <v>88335.33124</v>
      </c>
      <c r="H53" s="2">
        <f t="shared" si="1"/>
        <v>0.86000000004423782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15331.42</v>
      </c>
      <c r="D58" s="1">
        <f>'PR-RAS'!E62</f>
        <v>8605.7800000000007</v>
      </c>
      <c r="E58" s="1">
        <v>0</v>
      </c>
      <c r="F58" s="1">
        <v>0</v>
      </c>
      <c r="G58" s="2">
        <f t="shared" si="0"/>
        <v>1854.9498600000002</v>
      </c>
      <c r="H58" s="2">
        <f t="shared" si="1"/>
        <v>0.63999999999941792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15331.42</v>
      </c>
      <c r="D59" s="1">
        <f>'PR-RAS'!E63</f>
        <v>8605.7800000000007</v>
      </c>
      <c r="E59" s="1">
        <v>0</v>
      </c>
      <c r="F59" s="1">
        <v>0</v>
      </c>
      <c r="G59" s="2">
        <f t="shared" si="0"/>
        <v>1887.4928400000003</v>
      </c>
      <c r="H59" s="2">
        <f t="shared" si="1"/>
        <v>0.63999999999941792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10140.02</v>
      </c>
      <c r="D64" s="1">
        <f>'PR-RAS'!E68</f>
        <v>11639.48</v>
      </c>
      <c r="E64" s="1">
        <v>0</v>
      </c>
      <c r="F64" s="1">
        <v>0</v>
      </c>
      <c r="G64" s="2">
        <f t="shared" si="0"/>
        <v>2105.3957399999999</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10140.02</v>
      </c>
      <c r="D65" s="1">
        <f>'PR-RAS'!E69</f>
        <v>11639.48</v>
      </c>
      <c r="E65" s="1">
        <v>0</v>
      </c>
      <c r="F65" s="1">
        <v>0</v>
      </c>
      <c r="G65" s="2">
        <f t="shared" si="0"/>
        <v>2138.8147199999999</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9788.9699999999993</v>
      </c>
      <c r="D70" s="1">
        <f>'PR-RAS'!E74</f>
        <v>3711.62</v>
      </c>
      <c r="E70" s="1">
        <v>0</v>
      </c>
      <c r="F70" s="1">
        <v>0</v>
      </c>
      <c r="G70" s="2">
        <f t="shared" si="0"/>
        <v>1187.64249</v>
      </c>
      <c r="H70" s="2">
        <f t="shared" si="1"/>
        <v>0.41000000000076398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9788.9699999999993</v>
      </c>
      <c r="D71" s="1">
        <f>'PR-RAS'!E75</f>
        <v>3711.62</v>
      </c>
      <c r="E71" s="1">
        <v>0</v>
      </c>
      <c r="F71" s="1">
        <v>0</v>
      </c>
      <c r="G71" s="2">
        <f t="shared" si="0"/>
        <v>1204.8547000000001</v>
      </c>
      <c r="H71" s="2">
        <f t="shared" si="1"/>
        <v>0.41000000000076398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1435047.1800000002</v>
      </c>
      <c r="D73" s="1">
        <f>'PR-RAS'!E77</f>
        <v>954127.54</v>
      </c>
      <c r="E73" s="1">
        <v>0</v>
      </c>
      <c r="F73" s="1">
        <v>0</v>
      </c>
      <c r="G73" s="2">
        <f t="shared" si="0"/>
        <v>240717.76272</v>
      </c>
      <c r="H73" s="2">
        <f t="shared" si="1"/>
        <v>0.64000000013038516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818663.52</v>
      </c>
      <c r="D74" s="1">
        <f>'PR-RAS'!E78</f>
        <v>672588.18</v>
      </c>
      <c r="E74" s="1">
        <v>0</v>
      </c>
      <c r="F74" s="1">
        <v>0</v>
      </c>
      <c r="G74" s="2">
        <f t="shared" si="0"/>
        <v>157960.31123999998</v>
      </c>
      <c r="H74" s="2">
        <f t="shared" si="1"/>
        <v>0.66000000003259629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480986.3</v>
      </c>
      <c r="D76" s="1">
        <f>'PR-RAS'!E80</f>
        <v>281539.36</v>
      </c>
      <c r="E76" s="1">
        <v>0</v>
      </c>
      <c r="F76" s="1">
        <v>0</v>
      </c>
      <c r="G76" s="2">
        <f t="shared" si="0"/>
        <v>78304.876499999998</v>
      </c>
      <c r="H76" s="2">
        <f t="shared" si="1"/>
        <v>0.65999999997438863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135397.35999999999</v>
      </c>
      <c r="D77" s="1">
        <f>'PR-RAS'!E81</f>
        <v>0</v>
      </c>
      <c r="E77" s="1">
        <v>0</v>
      </c>
      <c r="F77" s="1">
        <v>0</v>
      </c>
      <c r="G77" s="2">
        <f t="shared" si="0"/>
        <v>10290.199359999999</v>
      </c>
      <c r="H77" s="2">
        <f t="shared" si="1"/>
        <v>0.35999999998603016</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177.66000000000003</v>
      </c>
      <c r="D78" s="1">
        <f>'PR-RAS'!E82</f>
        <v>866.9</v>
      </c>
      <c r="E78" s="1">
        <v>0</v>
      </c>
      <c r="F78" s="1">
        <v>0</v>
      </c>
      <c r="G78" s="2">
        <f t="shared" si="0"/>
        <v>147.18242000000001</v>
      </c>
      <c r="H78" s="2">
        <f t="shared" si="1"/>
        <v>0.43999999999999773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177.66000000000003</v>
      </c>
      <c r="D79" s="1">
        <f>'PR-RAS'!E83</f>
        <v>866.9</v>
      </c>
      <c r="E79" s="1">
        <v>0</v>
      </c>
      <c r="F79" s="1">
        <v>0</v>
      </c>
      <c r="G79" s="2">
        <f t="shared" si="0"/>
        <v>149.09388000000001</v>
      </c>
      <c r="H79" s="2">
        <f t="shared" si="1"/>
        <v>0.43999999999999773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164.08</v>
      </c>
      <c r="D81" s="1">
        <f>'PR-RAS'!E85</f>
        <v>199.86</v>
      </c>
      <c r="E81" s="1">
        <v>0</v>
      </c>
      <c r="F81" s="1">
        <v>0</v>
      </c>
      <c r="G81" s="2">
        <f t="shared" si="0"/>
        <v>45.104000000000006</v>
      </c>
      <c r="H81" s="2">
        <f t="shared" si="1"/>
        <v>0.21999999999999886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13.58</v>
      </c>
      <c r="D83" s="1">
        <f>'PR-RAS'!E87</f>
        <v>667.04</v>
      </c>
      <c r="E83" s="1">
        <v>0</v>
      </c>
      <c r="F83" s="1">
        <v>0</v>
      </c>
      <c r="G83" s="2">
        <f t="shared" si="0"/>
        <v>110.50811999999999</v>
      </c>
      <c r="H83" s="2">
        <f t="shared" si="1"/>
        <v>0.45999999999996355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521414.5</v>
      </c>
      <c r="D102" s="1">
        <f>'PR-RAS'!E106</f>
        <v>589231.81000000006</v>
      </c>
      <c r="E102" s="1">
        <v>0</v>
      </c>
      <c r="F102" s="1">
        <v>0</v>
      </c>
      <c r="G102" s="2">
        <f t="shared" si="0"/>
        <v>171687.69012000001</v>
      </c>
      <c r="H102" s="2">
        <f t="shared" si="1"/>
        <v>0.68999999994412065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521414.5</v>
      </c>
      <c r="D108" s="1">
        <f>'PR-RAS'!E112</f>
        <v>589231.81000000006</v>
      </c>
      <c r="E108" s="1">
        <v>0</v>
      </c>
      <c r="F108" s="1">
        <v>0</v>
      </c>
      <c r="G108" s="2">
        <f t="shared" si="0"/>
        <v>181886.95884000001</v>
      </c>
      <c r="H108" s="2">
        <f t="shared" si="1"/>
        <v>0.68999999994412065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515861.71</v>
      </c>
      <c r="D113" s="1">
        <f>'PR-RAS'!E117</f>
        <v>589231.81000000006</v>
      </c>
      <c r="E113" s="1">
        <v>0</v>
      </c>
      <c r="F113" s="1">
        <v>0</v>
      </c>
      <c r="G113" s="2">
        <f t="shared" si="0"/>
        <v>189764.43696000002</v>
      </c>
      <c r="H113" s="2">
        <f t="shared" si="1"/>
        <v>0.47999999992316589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5552.79</v>
      </c>
      <c r="D115" s="1">
        <f>'PR-RAS'!E119</f>
        <v>0</v>
      </c>
      <c r="E115" s="1">
        <v>0</v>
      </c>
      <c r="F115" s="1">
        <v>0</v>
      </c>
      <c r="G115" s="2">
        <f t="shared" si="0"/>
        <v>633.01805999999999</v>
      </c>
      <c r="H115" s="2">
        <f t="shared" si="1"/>
        <v>0.21000000000003638</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1036894.9</v>
      </c>
      <c r="D120" s="1">
        <f>'PR-RAS'!E124</f>
        <v>737548.7</v>
      </c>
      <c r="E120" s="1">
        <v>0</v>
      </c>
      <c r="F120" s="1">
        <v>0</v>
      </c>
      <c r="G120" s="2">
        <f t="shared" si="0"/>
        <v>298927.08369999996</v>
      </c>
      <c r="H120" s="2">
        <f t="shared" si="1"/>
        <v>0.40000000002328306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1009026.75</v>
      </c>
      <c r="D121" s="1">
        <f>'PR-RAS'!E125</f>
        <v>691709.76</v>
      </c>
      <c r="E121" s="1">
        <v>0</v>
      </c>
      <c r="F121" s="1">
        <v>0</v>
      </c>
      <c r="G121" s="2">
        <f t="shared" si="0"/>
        <v>287093.55239999999</v>
      </c>
      <c r="H121" s="2">
        <f t="shared" si="1"/>
        <v>0.48999999999068677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366502.45</v>
      </c>
      <c r="D122" s="1">
        <f>'PR-RAS'!E126</f>
        <v>252725.23</v>
      </c>
      <c r="E122" s="1">
        <v>0</v>
      </c>
      <c r="F122" s="1">
        <v>0</v>
      </c>
      <c r="G122" s="2">
        <f t="shared" si="0"/>
        <v>105506.30211</v>
      </c>
      <c r="H122" s="2">
        <f t="shared" si="1"/>
        <v>0.68000000002211891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642524.30000000005</v>
      </c>
      <c r="D123" s="1">
        <f>'PR-RAS'!E127</f>
        <v>438984.53</v>
      </c>
      <c r="E123" s="1">
        <v>0</v>
      </c>
      <c r="F123" s="1">
        <v>0</v>
      </c>
      <c r="G123" s="2">
        <f t="shared" si="0"/>
        <v>185500.18992</v>
      </c>
      <c r="H123" s="2">
        <f t="shared" si="1"/>
        <v>0.77000000001862645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27868.15</v>
      </c>
      <c r="D124" s="1">
        <f>'PR-RAS'!E128</f>
        <v>45838.94</v>
      </c>
      <c r="E124" s="1">
        <v>0</v>
      </c>
      <c r="F124" s="1">
        <v>0</v>
      </c>
      <c r="G124" s="2">
        <f t="shared" si="0"/>
        <v>14704.161689999999</v>
      </c>
      <c r="H124" s="2">
        <f t="shared" si="1"/>
        <v>0.20999999999912689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27868.15</v>
      </c>
      <c r="D125" s="1">
        <f>'PR-RAS'!E129</f>
        <v>32737.59</v>
      </c>
      <c r="E125" s="1">
        <v>0</v>
      </c>
      <c r="F125" s="1">
        <v>0</v>
      </c>
      <c r="G125" s="2">
        <f t="shared" si="0"/>
        <v>11574.572920000001</v>
      </c>
      <c r="H125" s="2">
        <f t="shared" si="1"/>
        <v>0.56000000000130967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13101.35</v>
      </c>
      <c r="E126" s="1">
        <v>0</v>
      </c>
      <c r="F126" s="1">
        <v>0</v>
      </c>
      <c r="G126" s="2">
        <f t="shared" si="0"/>
        <v>3275.3375000000001</v>
      </c>
      <c r="H126" s="2">
        <f t="shared" si="1"/>
        <v>0.3500000000003638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7231187.0099999998</v>
      </c>
      <c r="D129" s="1">
        <f>'PR-RAS'!E133</f>
        <v>7930948.7000000002</v>
      </c>
      <c r="E129" s="1">
        <v>0</v>
      </c>
      <c r="F129" s="1">
        <v>0</v>
      </c>
      <c r="G129" s="2">
        <f t="shared" si="0"/>
        <v>2955914.8044799999</v>
      </c>
      <c r="H129" s="2">
        <f t="shared" si="1"/>
        <v>0.30999999959021807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7231187.0099999998</v>
      </c>
      <c r="D130" s="1">
        <f>'PR-RAS'!E134</f>
        <v>7930948.7000000002</v>
      </c>
      <c r="E130" s="1">
        <v>0</v>
      </c>
      <c r="F130" s="1">
        <v>0</v>
      </c>
      <c r="G130" s="2">
        <f t="shared" si="0"/>
        <v>2979007.8888900001</v>
      </c>
      <c r="H130" s="2">
        <f t="shared" si="1"/>
        <v>0.30999999959021807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7231187.0099999998</v>
      </c>
      <c r="D131" s="1">
        <f>'PR-RAS'!E135</f>
        <v>7930948.7000000002</v>
      </c>
      <c r="E131" s="1">
        <v>0</v>
      </c>
      <c r="F131" s="1">
        <v>0</v>
      </c>
      <c r="G131" s="2">
        <f t="shared" si="0"/>
        <v>3002100.9733000002</v>
      </c>
      <c r="H131" s="2">
        <f t="shared" si="1"/>
        <v>0.30999999959021807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57052.53</v>
      </c>
      <c r="D135" s="1">
        <f>'PR-RAS'!E139</f>
        <v>16878.02</v>
      </c>
      <c r="E135" s="1">
        <v>0</v>
      </c>
      <c r="F135" s="1">
        <v>0</v>
      </c>
      <c r="G135" s="2">
        <f t="shared" si="0"/>
        <v>12168.348380000001</v>
      </c>
      <c r="H135" s="2">
        <f t="shared" si="1"/>
        <v>0.49000000000160071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57052.53</v>
      </c>
      <c r="D146" s="1">
        <f>'PR-RAS'!E150</f>
        <v>16878.02</v>
      </c>
      <c r="E146" s="1">
        <v>0</v>
      </c>
      <c r="F146" s="1">
        <v>0</v>
      </c>
      <c r="G146" s="2">
        <f t="shared" si="0"/>
        <v>13167.24265</v>
      </c>
      <c r="H146" s="2">
        <f t="shared" si="1"/>
        <v>0.49000000000160071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9958948.0199999977</v>
      </c>
      <c r="D147" s="1">
        <f>'PR-RAS'!E151</f>
        <v>10485127.089999998</v>
      </c>
      <c r="E147" s="1">
        <v>0</v>
      </c>
      <c r="F147" s="1">
        <v>0</v>
      </c>
      <c r="G147" s="2">
        <f t="shared" si="0"/>
        <v>4515663.5211999994</v>
      </c>
      <c r="H147" s="2">
        <f t="shared" si="1"/>
        <v>0.10999999567866325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6993547.8400000008</v>
      </c>
      <c r="D148" s="1">
        <f>'PR-RAS'!E152</f>
        <v>7710115.6599999992</v>
      </c>
      <c r="E148" s="1">
        <v>0</v>
      </c>
      <c r="F148" s="1">
        <v>0</v>
      </c>
      <c r="G148" s="2">
        <f t="shared" si="0"/>
        <v>3294825.5365199996</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5751254.9000000004</v>
      </c>
      <c r="D149" s="1">
        <f>'PR-RAS'!E153</f>
        <v>6356920.29</v>
      </c>
      <c r="E149" s="1">
        <v>0</v>
      </c>
      <c r="F149" s="1">
        <v>0</v>
      </c>
      <c r="G149" s="2">
        <f t="shared" si="0"/>
        <v>2732834.1310399999</v>
      </c>
      <c r="H149" s="2">
        <f t="shared" si="1"/>
        <v>0.38999999966472387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5712576.96</v>
      </c>
      <c r="D150" s="1">
        <f>'PR-RAS'!E154</f>
        <v>6325827.5800000001</v>
      </c>
      <c r="E150" s="1">
        <v>0</v>
      </c>
      <c r="F150" s="1">
        <v>0</v>
      </c>
      <c r="G150" s="2">
        <f t="shared" si="0"/>
        <v>2736270.5858800001</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38677.94</v>
      </c>
      <c r="D153" s="1">
        <f>'PR-RAS'!E157</f>
        <v>31092.71</v>
      </c>
      <c r="E153" s="1">
        <v>0</v>
      </c>
      <c r="F153" s="1">
        <v>0</v>
      </c>
      <c r="G153" s="2">
        <f t="shared" si="0"/>
        <v>15331.23072</v>
      </c>
      <c r="H153" s="2">
        <f t="shared" si="1"/>
        <v>0.34999999999854481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303106.73</v>
      </c>
      <c r="D154" s="1">
        <f>'PR-RAS'!E158</f>
        <v>317700.47999999998</v>
      </c>
      <c r="E154" s="1">
        <v>0</v>
      </c>
      <c r="F154" s="1">
        <v>0</v>
      </c>
      <c r="G154" s="2">
        <f t="shared" si="0"/>
        <v>143591.67656999998</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939186.21</v>
      </c>
      <c r="D155" s="1">
        <f>'PR-RAS'!E159</f>
        <v>1035494.89</v>
      </c>
      <c r="E155" s="1">
        <v>0</v>
      </c>
      <c r="F155" s="1">
        <v>0</v>
      </c>
      <c r="G155" s="2">
        <f t="shared" si="0"/>
        <v>463567.10246000002</v>
      </c>
      <c r="H155" s="2">
        <f t="shared" si="1"/>
        <v>0.31999999994877726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938956.57</v>
      </c>
      <c r="D157" s="1">
        <f>'PR-RAS'!E161</f>
        <v>1035344.36</v>
      </c>
      <c r="E157" s="1">
        <v>0</v>
      </c>
      <c r="F157" s="1">
        <v>0</v>
      </c>
      <c r="G157" s="2">
        <f t="shared" si="0"/>
        <v>469504.66524</v>
      </c>
      <c r="H157" s="2">
        <f t="shared" si="1"/>
        <v>0.7900000000372529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229.64</v>
      </c>
      <c r="D158" s="1">
        <f>'PR-RAS'!E162</f>
        <v>150.53</v>
      </c>
      <c r="E158" s="1">
        <v>0</v>
      </c>
      <c r="F158" s="1">
        <v>0</v>
      </c>
      <c r="G158" s="2">
        <f t="shared" si="0"/>
        <v>83.319900000000004</v>
      </c>
      <c r="H158" s="2">
        <f t="shared" si="1"/>
        <v>0.83000000000001251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2250925.5699999998</v>
      </c>
      <c r="D159" s="1">
        <f>'PR-RAS'!E163</f>
        <v>2203420.81</v>
      </c>
      <c r="E159" s="1">
        <v>0</v>
      </c>
      <c r="F159" s="1">
        <v>0</v>
      </c>
      <c r="G159" s="2">
        <f t="shared" si="0"/>
        <v>1051927.2160199999</v>
      </c>
      <c r="H159" s="2">
        <f t="shared" si="1"/>
        <v>0.62000000011175871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721200.16999999993</v>
      </c>
      <c r="D160" s="1">
        <f>'PR-RAS'!E164</f>
        <v>788312.98</v>
      </c>
      <c r="E160" s="1">
        <v>0</v>
      </c>
      <c r="F160" s="1">
        <v>0</v>
      </c>
      <c r="G160" s="2">
        <f t="shared" si="0"/>
        <v>365354.35466999997</v>
      </c>
      <c r="H160" s="2">
        <f t="shared" si="1"/>
        <v>0.18999999994412065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535692.69999999995</v>
      </c>
      <c r="D161" s="1">
        <f>'PR-RAS'!E165</f>
        <v>576756.96</v>
      </c>
      <c r="E161" s="1">
        <v>0</v>
      </c>
      <c r="F161" s="1">
        <v>0</v>
      </c>
      <c r="G161" s="2">
        <f t="shared" si="0"/>
        <v>270273.05919999996</v>
      </c>
      <c r="H161" s="2">
        <f t="shared" si="1"/>
        <v>0.34000000008381903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148346.63</v>
      </c>
      <c r="D162" s="1">
        <f>'PR-RAS'!E166</f>
        <v>157820.31</v>
      </c>
      <c r="E162" s="1">
        <v>0</v>
      </c>
      <c r="F162" s="1">
        <v>0</v>
      </c>
      <c r="G162" s="2">
        <f t="shared" si="0"/>
        <v>74701.947249999997</v>
      </c>
      <c r="H162" s="2">
        <f t="shared" si="1"/>
        <v>0.67999999999301508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37160.839999999997</v>
      </c>
      <c r="D163" s="1">
        <f>'PR-RAS'!E167</f>
        <v>53735.71</v>
      </c>
      <c r="E163" s="1">
        <v>0</v>
      </c>
      <c r="F163" s="1">
        <v>0</v>
      </c>
      <c r="G163" s="2">
        <f t="shared" si="0"/>
        <v>23430.426120000004</v>
      </c>
      <c r="H163" s="2">
        <f t="shared" si="1"/>
        <v>0.45000000000436557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643887.19999999995</v>
      </c>
      <c r="D165" s="1">
        <f>'PR-RAS'!E169</f>
        <v>564119.37</v>
      </c>
      <c r="E165" s="1">
        <v>0</v>
      </c>
      <c r="F165" s="1">
        <v>0</v>
      </c>
      <c r="G165" s="2">
        <f t="shared" si="0"/>
        <v>290628.65415999998</v>
      </c>
      <c r="H165" s="2">
        <f t="shared" si="1"/>
        <v>0.56999999994877726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46170.85</v>
      </c>
      <c r="D166" s="1">
        <f>'PR-RAS'!E170</f>
        <v>44218.43</v>
      </c>
      <c r="E166" s="1">
        <v>0</v>
      </c>
      <c r="F166" s="1">
        <v>0</v>
      </c>
      <c r="G166" s="2">
        <f t="shared" si="0"/>
        <v>22210.272150000001</v>
      </c>
      <c r="H166" s="2">
        <f t="shared" si="1"/>
        <v>0.58000000000174623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266874.68</v>
      </c>
      <c r="D167" s="1">
        <f>'PR-RAS'!E171</f>
        <v>212706.88</v>
      </c>
      <c r="E167" s="1">
        <v>0</v>
      </c>
      <c r="F167" s="1">
        <v>0</v>
      </c>
      <c r="G167" s="2">
        <f t="shared" si="0"/>
        <v>114919.88103999999</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267209.11</v>
      </c>
      <c r="D168" s="1">
        <f>'PR-RAS'!E172</f>
        <v>245951.99</v>
      </c>
      <c r="E168" s="1">
        <v>0</v>
      </c>
      <c r="F168" s="1">
        <v>0</v>
      </c>
      <c r="G168" s="2">
        <f t="shared" si="0"/>
        <v>126771.88603000001</v>
      </c>
      <c r="H168" s="2">
        <f t="shared" si="1"/>
        <v>0.11999999999534339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40079.65</v>
      </c>
      <c r="D169" s="1">
        <f>'PR-RAS'!E173</f>
        <v>39451.269999999997</v>
      </c>
      <c r="E169" s="1">
        <v>0</v>
      </c>
      <c r="F169" s="1">
        <v>0</v>
      </c>
      <c r="G169" s="2">
        <f t="shared" si="0"/>
        <v>19989.00792</v>
      </c>
      <c r="H169" s="2">
        <f t="shared" si="1"/>
        <v>0.61999999999534339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19050.560000000001</v>
      </c>
      <c r="D170" s="1">
        <f>'PR-RAS'!E174</f>
        <v>11289.43</v>
      </c>
      <c r="E170" s="1">
        <v>0</v>
      </c>
      <c r="F170" s="1">
        <v>0</v>
      </c>
      <c r="G170" s="2">
        <f t="shared" si="0"/>
        <v>7035.3719799999999</v>
      </c>
      <c r="H170" s="2">
        <f t="shared" si="1"/>
        <v>0.86999999999898137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4502.3500000000004</v>
      </c>
      <c r="D172" s="1">
        <f>'PR-RAS'!E176</f>
        <v>10501.37</v>
      </c>
      <c r="E172" s="1">
        <v>0</v>
      </c>
      <c r="F172" s="1">
        <v>0</v>
      </c>
      <c r="G172" s="2">
        <f t="shared" si="0"/>
        <v>4361.370390000001</v>
      </c>
      <c r="H172" s="2">
        <f t="shared" si="1"/>
        <v>0.72000000000116415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708277.15999999992</v>
      </c>
      <c r="D173" s="1">
        <f>'PR-RAS'!E177</f>
        <v>623279.15</v>
      </c>
      <c r="E173" s="1">
        <v>0</v>
      </c>
      <c r="F173" s="1">
        <v>0</v>
      </c>
      <c r="G173" s="2">
        <f t="shared" si="0"/>
        <v>336231.69911999995</v>
      </c>
      <c r="H173" s="2">
        <f t="shared" si="1"/>
        <v>0.30999999993946403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29793.71</v>
      </c>
      <c r="D174" s="1">
        <f>'PR-RAS'!E178</f>
        <v>30533.52</v>
      </c>
      <c r="E174" s="1">
        <v>0</v>
      </c>
      <c r="F174" s="1">
        <v>0</v>
      </c>
      <c r="G174" s="2">
        <f t="shared" si="0"/>
        <v>15718.909749999999</v>
      </c>
      <c r="H174" s="2">
        <f t="shared" si="1"/>
        <v>0.77000000000043656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71552.899999999994</v>
      </c>
      <c r="D175" s="1">
        <f>'PR-RAS'!E179</f>
        <v>64492.59</v>
      </c>
      <c r="E175" s="1">
        <v>0</v>
      </c>
      <c r="F175" s="1">
        <v>0</v>
      </c>
      <c r="G175" s="2">
        <f t="shared" si="0"/>
        <v>34893.625919999999</v>
      </c>
      <c r="H175" s="2">
        <f t="shared" si="1"/>
        <v>0.51000000000931323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66262.84</v>
      </c>
      <c r="D176" s="1">
        <f>'PR-RAS'!E180</f>
        <v>62070.74</v>
      </c>
      <c r="E176" s="1">
        <v>0</v>
      </c>
      <c r="F176" s="1">
        <v>0</v>
      </c>
      <c r="G176" s="2">
        <f t="shared" si="0"/>
        <v>33320.756000000001</v>
      </c>
      <c r="H176" s="2">
        <f t="shared" si="1"/>
        <v>0.42000000000552973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36064.74</v>
      </c>
      <c r="D177" s="1">
        <f>'PR-RAS'!E181</f>
        <v>37824.32</v>
      </c>
      <c r="E177" s="1">
        <v>0</v>
      </c>
      <c r="F177" s="1">
        <v>0</v>
      </c>
      <c r="G177" s="2">
        <f t="shared" si="0"/>
        <v>19661.55488</v>
      </c>
      <c r="H177" s="2">
        <f t="shared" si="1"/>
        <v>0.58000000000174623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12615.09</v>
      </c>
      <c r="D178" s="1">
        <f>'PR-RAS'!E182</f>
        <v>15450.55</v>
      </c>
      <c r="E178" s="1">
        <v>0</v>
      </c>
      <c r="F178" s="1">
        <v>0</v>
      </c>
      <c r="G178" s="2">
        <f t="shared" si="0"/>
        <v>7702.3656300000002</v>
      </c>
      <c r="H178" s="2">
        <f t="shared" si="1"/>
        <v>0.54000000000087311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8988.25</v>
      </c>
      <c r="D179" s="1">
        <f>'PR-RAS'!E183</f>
        <v>28156.93</v>
      </c>
      <c r="E179" s="1">
        <v>0</v>
      </c>
      <c r="F179" s="1">
        <v>0</v>
      </c>
      <c r="G179" s="2">
        <f t="shared" si="0"/>
        <v>11623.77558</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221153.03</v>
      </c>
      <c r="D180" s="1">
        <f>'PR-RAS'!E184</f>
        <v>208977.86</v>
      </c>
      <c r="E180" s="1">
        <v>0</v>
      </c>
      <c r="F180" s="1">
        <v>0</v>
      </c>
      <c r="G180" s="2">
        <f t="shared" si="0"/>
        <v>114400.46625</v>
      </c>
      <c r="H180" s="2">
        <f t="shared" si="1"/>
        <v>0.17000000001280569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35866.480000000003</v>
      </c>
      <c r="D181" s="1">
        <f>'PR-RAS'!E185</f>
        <v>23567.99</v>
      </c>
      <c r="E181" s="1">
        <v>0</v>
      </c>
      <c r="F181" s="1">
        <v>0</v>
      </c>
      <c r="G181" s="2">
        <f t="shared" si="0"/>
        <v>14940.442800000001</v>
      </c>
      <c r="H181" s="2">
        <f t="shared" si="1"/>
        <v>0.49000000000160071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225980.12</v>
      </c>
      <c r="D182" s="1">
        <f>'PR-RAS'!E186</f>
        <v>152204.65</v>
      </c>
      <c r="E182" s="1">
        <v>0</v>
      </c>
      <c r="F182" s="1">
        <v>0</v>
      </c>
      <c r="G182" s="2">
        <f t="shared" si="0"/>
        <v>96000.485019999978</v>
      </c>
      <c r="H182" s="2">
        <f t="shared" si="1"/>
        <v>0.47000000000116415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12108.32</v>
      </c>
      <c r="D183" s="1">
        <f>'PR-RAS'!E187</f>
        <v>8620.15</v>
      </c>
      <c r="E183" s="1">
        <v>0</v>
      </c>
      <c r="F183" s="1">
        <v>0</v>
      </c>
      <c r="G183" s="2">
        <f t="shared" si="0"/>
        <v>5341.44884</v>
      </c>
      <c r="H183" s="2">
        <f t="shared" si="1"/>
        <v>0.46999999999934516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165452.72</v>
      </c>
      <c r="D184" s="1">
        <f>'PR-RAS'!E188</f>
        <v>219089.16</v>
      </c>
      <c r="E184" s="1">
        <v>0</v>
      </c>
      <c r="F184" s="1">
        <v>0</v>
      </c>
      <c r="G184" s="2">
        <f t="shared" si="0"/>
        <v>110464.48032</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5893.82</v>
      </c>
      <c r="D186" s="1">
        <f>'PR-RAS'!E190</f>
        <v>12855.11</v>
      </c>
      <c r="E186" s="1">
        <v>0</v>
      </c>
      <c r="F186" s="1">
        <v>0</v>
      </c>
      <c r="G186" s="2">
        <f t="shared" si="0"/>
        <v>5846.7474000000002</v>
      </c>
      <c r="H186" s="2">
        <f t="shared" si="1"/>
        <v>0.29000000000087311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67802.460000000006</v>
      </c>
      <c r="D187" s="1">
        <f>'PR-RAS'!E191</f>
        <v>80015.87</v>
      </c>
      <c r="E187" s="1">
        <v>0</v>
      </c>
      <c r="F187" s="1">
        <v>0</v>
      </c>
      <c r="G187" s="2">
        <f t="shared" si="0"/>
        <v>42377.161200000002</v>
      </c>
      <c r="H187" s="2">
        <f t="shared" si="1"/>
        <v>0.59000000001105946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8707.83</v>
      </c>
      <c r="D188" s="1">
        <f>'PR-RAS'!E192</f>
        <v>6260.74</v>
      </c>
      <c r="E188" s="1">
        <v>0</v>
      </c>
      <c r="F188" s="1">
        <v>0</v>
      </c>
      <c r="G188" s="2">
        <f t="shared" si="0"/>
        <v>3969.8809699999997</v>
      </c>
      <c r="H188" s="2">
        <f t="shared" si="1"/>
        <v>0.43000000000029104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6799.39</v>
      </c>
      <c r="D189" s="1">
        <f>'PR-RAS'!E193</f>
        <v>6065.33</v>
      </c>
      <c r="E189" s="1">
        <v>0</v>
      </c>
      <c r="F189" s="1">
        <v>0</v>
      </c>
      <c r="G189" s="2">
        <f t="shared" si="0"/>
        <v>3558.8494000000001</v>
      </c>
      <c r="H189" s="2">
        <f t="shared" si="1"/>
        <v>0.72000000000025466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2488.5500000000002</v>
      </c>
      <c r="D190" s="1">
        <f>'PR-RAS'!E194</f>
        <v>1791.77</v>
      </c>
      <c r="E190" s="1">
        <v>0</v>
      </c>
      <c r="F190" s="1">
        <v>0</v>
      </c>
      <c r="G190" s="2">
        <f t="shared" si="0"/>
        <v>1147.62501</v>
      </c>
      <c r="H190" s="2">
        <f t="shared" si="1"/>
        <v>0.67999999999983629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73760.67</v>
      </c>
      <c r="D191" s="1">
        <f>'PR-RAS'!E195</f>
        <v>112100.34</v>
      </c>
      <c r="E191" s="1">
        <v>0</v>
      </c>
      <c r="F191" s="1">
        <v>0</v>
      </c>
      <c r="G191" s="2">
        <f t="shared" si="0"/>
        <v>56612.656499999997</v>
      </c>
      <c r="H191" s="2">
        <f t="shared" si="1"/>
        <v>0.66999999999825377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35504.78</v>
      </c>
      <c r="D192" s="1">
        <f>'PR-RAS'!E196</f>
        <v>31101.789999999997</v>
      </c>
      <c r="E192" s="1">
        <v>0</v>
      </c>
      <c r="F192" s="1">
        <v>0</v>
      </c>
      <c r="G192" s="2">
        <f t="shared" si="0"/>
        <v>18662.296759999997</v>
      </c>
      <c r="H192" s="2">
        <f t="shared" si="1"/>
        <v>0.43000000000392902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2467.1799999999998</v>
      </c>
      <c r="D198" s="1">
        <f>'PR-RAS'!E202</f>
        <v>5217.3599999999997</v>
      </c>
      <c r="E198" s="1">
        <v>0</v>
      </c>
      <c r="F198" s="1">
        <v>0</v>
      </c>
      <c r="G198" s="2">
        <f t="shared" si="0"/>
        <v>2541.6743000000001</v>
      </c>
      <c r="H198" s="2">
        <f t="shared" si="1"/>
        <v>0.53999999999950887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2467.1799999999998</v>
      </c>
      <c r="D201" s="1">
        <f>'PR-RAS'!E205</f>
        <v>5217.3599999999997</v>
      </c>
      <c r="E201" s="1">
        <v>0</v>
      </c>
      <c r="F201" s="1">
        <v>0</v>
      </c>
      <c r="G201" s="2">
        <f t="shared" si="0"/>
        <v>2580.38</v>
      </c>
      <c r="H201" s="2">
        <f t="shared" si="1"/>
        <v>0.53999999999950887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33037.599999999999</v>
      </c>
      <c r="D206" s="1">
        <f>'PR-RAS'!E210</f>
        <v>25884.429999999997</v>
      </c>
      <c r="E206" s="1">
        <v>0</v>
      </c>
      <c r="F206" s="1">
        <v>0</v>
      </c>
      <c r="G206" s="2">
        <f t="shared" si="0"/>
        <v>17385.324299999997</v>
      </c>
      <c r="H206" s="2">
        <f t="shared" si="1"/>
        <v>0.82999999999810825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25003.31</v>
      </c>
      <c r="D207" s="1">
        <f>'PR-RAS'!E211</f>
        <v>22355.14</v>
      </c>
      <c r="E207" s="1">
        <v>0</v>
      </c>
      <c r="F207" s="1">
        <v>0</v>
      </c>
      <c r="G207" s="2">
        <f t="shared" si="0"/>
        <v>14360.999539999999</v>
      </c>
      <c r="H207" s="2">
        <f t="shared" si="1"/>
        <v>0.4500000000007276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2172.0700000000002</v>
      </c>
      <c r="D208" s="1">
        <f>'PR-RAS'!E212</f>
        <v>0.01</v>
      </c>
      <c r="E208" s="1">
        <v>0</v>
      </c>
      <c r="F208" s="1">
        <v>0</v>
      </c>
      <c r="G208" s="2">
        <f t="shared" si="0"/>
        <v>449.62263000000002</v>
      </c>
      <c r="H208" s="2">
        <f t="shared" si="1"/>
        <v>8.0000000000163704E-2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4986.95</v>
      </c>
      <c r="D209" s="1">
        <f>'PR-RAS'!E213</f>
        <v>3494.91</v>
      </c>
      <c r="E209" s="1">
        <v>0</v>
      </c>
      <c r="F209" s="1">
        <v>0</v>
      </c>
      <c r="G209" s="2">
        <f t="shared" si="0"/>
        <v>2491.1681600000002</v>
      </c>
      <c r="H209" s="2">
        <f t="shared" si="1"/>
        <v>0.14000000000032742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875.27</v>
      </c>
      <c r="D210" s="1">
        <f>'PR-RAS'!E214</f>
        <v>34.369999999999997</v>
      </c>
      <c r="E210" s="1">
        <v>0</v>
      </c>
      <c r="F210" s="1">
        <v>0</v>
      </c>
      <c r="G210" s="2">
        <f t="shared" si="0"/>
        <v>197.29809</v>
      </c>
      <c r="H210" s="2">
        <f t="shared" si="1"/>
        <v>0.63999999999997925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46431.81</v>
      </c>
      <c r="E211" s="1">
        <v>0</v>
      </c>
      <c r="F211" s="1">
        <v>0</v>
      </c>
      <c r="G211" s="2">
        <f t="shared" si="0"/>
        <v>19501.360199999999</v>
      </c>
      <c r="H211" s="2">
        <f t="shared" si="1"/>
        <v>0.19000000000232831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46431.81</v>
      </c>
      <c r="E219" s="1">
        <v>0</v>
      </c>
      <c r="F219" s="1">
        <v>0</v>
      </c>
      <c r="G219" s="2">
        <f t="shared" si="0"/>
        <v>20244.26916</v>
      </c>
      <c r="H219" s="2">
        <f t="shared" si="1"/>
        <v>0.19000000000232831</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45479.62</v>
      </c>
      <c r="D220" s="1">
        <f>'PR-RAS'!E224</f>
        <v>11574.6</v>
      </c>
      <c r="E220" s="1">
        <v>0</v>
      </c>
      <c r="F220" s="1">
        <v>0</v>
      </c>
      <c r="G220" s="2">
        <f t="shared" si="0"/>
        <v>15029.711580000001</v>
      </c>
      <c r="H220" s="2">
        <f t="shared" si="1"/>
        <v>0.77999999999701686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10174.49</v>
      </c>
      <c r="E224" s="1">
        <v>0</v>
      </c>
      <c r="F224" s="1">
        <v>0</v>
      </c>
      <c r="G224" s="2">
        <f t="shared" si="0"/>
        <v>4537.8225400000001</v>
      </c>
      <c r="H224" s="2">
        <f t="shared" si="1"/>
        <v>0.48999999999978172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10174.49</v>
      </c>
      <c r="E225" s="1">
        <v>0</v>
      </c>
      <c r="F225" s="1">
        <v>0</v>
      </c>
      <c r="G225" s="2">
        <f t="shared" si="0"/>
        <v>4558.1715199999999</v>
      </c>
      <c r="H225" s="2">
        <f t="shared" si="1"/>
        <v>0.48999999999978172</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1400.11</v>
      </c>
      <c r="E232" s="1">
        <v>0</v>
      </c>
      <c r="F232" s="1">
        <v>0</v>
      </c>
      <c r="G232" s="2">
        <f t="shared" si="0"/>
        <v>646.85082</v>
      </c>
      <c r="H232" s="2">
        <f t="shared" si="1"/>
        <v>0.10999999999989996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1400.11</v>
      </c>
      <c r="E233" s="1">
        <v>0</v>
      </c>
      <c r="F233" s="1">
        <v>0</v>
      </c>
      <c r="G233" s="2">
        <f t="shared" si="0"/>
        <v>649.65103999999997</v>
      </c>
      <c r="H233" s="2">
        <f t="shared" si="1"/>
        <v>0.10999999999989996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45479.62</v>
      </c>
      <c r="D243" s="1">
        <f>'PR-RAS'!E247</f>
        <v>0</v>
      </c>
      <c r="E243" s="1">
        <v>0</v>
      </c>
      <c r="F243" s="1">
        <v>0</v>
      </c>
      <c r="G243" s="2">
        <f t="shared" si="0"/>
        <v>11006.06804</v>
      </c>
      <c r="H243" s="2">
        <f t="shared" si="1"/>
        <v>0.37999999999738066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45479.62</v>
      </c>
      <c r="D246" s="1">
        <f>'PR-RAS'!E250</f>
        <v>0</v>
      </c>
      <c r="E246" s="1">
        <v>0</v>
      </c>
      <c r="F246" s="1">
        <v>0</v>
      </c>
      <c r="G246" s="2">
        <f t="shared" si="0"/>
        <v>11142.5069</v>
      </c>
      <c r="H246" s="2">
        <f t="shared" si="1"/>
        <v>0.37999999999738066</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630385.79</v>
      </c>
      <c r="D248" s="1">
        <f>'PR-RAS'!E252</f>
        <v>481882.42</v>
      </c>
      <c r="E248" s="1">
        <v>0</v>
      </c>
      <c r="F248" s="1">
        <v>0</v>
      </c>
      <c r="G248" s="2">
        <f t="shared" si="0"/>
        <v>393755.20560999995</v>
      </c>
      <c r="H248" s="2">
        <f t="shared" si="1"/>
        <v>0.62999999994644895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630385.79</v>
      </c>
      <c r="D255" s="1">
        <f>'PR-RAS'!E259</f>
        <v>481882.42</v>
      </c>
      <c r="E255" s="1">
        <v>0</v>
      </c>
      <c r="F255" s="1">
        <v>0</v>
      </c>
      <c r="G255" s="2">
        <f t="shared" si="0"/>
        <v>404914.26001999999</v>
      </c>
      <c r="H255" s="2">
        <f t="shared" si="1"/>
        <v>0.62999999994644895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630385.79</v>
      </c>
      <c r="D256" s="1">
        <f>'PR-RAS'!E260</f>
        <v>481882.42</v>
      </c>
      <c r="E256" s="1">
        <v>0</v>
      </c>
      <c r="F256" s="1">
        <v>0</v>
      </c>
      <c r="G256" s="2">
        <f t="shared" si="0"/>
        <v>406508.41064999998</v>
      </c>
      <c r="H256" s="2">
        <f t="shared" si="1"/>
        <v>0.62999999994644895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3104.42</v>
      </c>
      <c r="D259" s="1">
        <f>'PR-RAS'!E263</f>
        <v>600</v>
      </c>
      <c r="E259" s="1">
        <v>0</v>
      </c>
      <c r="F259" s="1">
        <v>0</v>
      </c>
      <c r="G259" s="2">
        <f t="shared" si="0"/>
        <v>1110.54036</v>
      </c>
      <c r="H259" s="2">
        <f t="shared" si="1"/>
        <v>0.42000000000007276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2337.12</v>
      </c>
      <c r="D260" s="1">
        <f>'PR-RAS'!E264</f>
        <v>600</v>
      </c>
      <c r="E260" s="1">
        <v>0</v>
      </c>
      <c r="F260" s="1">
        <v>0</v>
      </c>
      <c r="G260" s="2">
        <f t="shared" si="0"/>
        <v>916.11407999999994</v>
      </c>
      <c r="H260" s="2">
        <f t="shared" si="1"/>
        <v>0.11999999999989086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1809.61</v>
      </c>
      <c r="D261" s="1">
        <f>'PR-RAS'!E265</f>
        <v>600</v>
      </c>
      <c r="E261" s="1">
        <v>0</v>
      </c>
      <c r="F261" s="1">
        <v>0</v>
      </c>
      <c r="G261" s="2">
        <f t="shared" si="0"/>
        <v>782.4985999999999</v>
      </c>
      <c r="H261" s="2">
        <f t="shared" si="1"/>
        <v>0.39000000000010004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527.51</v>
      </c>
      <c r="D263" s="1">
        <f>'PR-RAS'!E267</f>
        <v>0</v>
      </c>
      <c r="E263" s="1">
        <v>0</v>
      </c>
      <c r="F263" s="1">
        <v>0</v>
      </c>
      <c r="G263" s="2">
        <f t="shared" si="0"/>
        <v>138.20761999999999</v>
      </c>
      <c r="H263" s="2">
        <f t="shared" si="1"/>
        <v>0.49000000000000909</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767.3</v>
      </c>
      <c r="D269" s="1">
        <f>'PR-RAS'!E273</f>
        <v>0</v>
      </c>
      <c r="E269" s="1">
        <v>0</v>
      </c>
      <c r="F269" s="1">
        <v>0</v>
      </c>
      <c r="G269" s="2">
        <f t="shared" si="8"/>
        <v>205.63640000000001</v>
      </c>
      <c r="H269" s="2">
        <f t="shared" si="9"/>
        <v>0.29999999999995453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767.3</v>
      </c>
      <c r="D273" s="1">
        <f>'PR-RAS'!E277</f>
        <v>0</v>
      </c>
      <c r="E273" s="1">
        <v>0</v>
      </c>
      <c r="F273" s="1">
        <v>0</v>
      </c>
      <c r="G273" s="2">
        <f t="shared" si="8"/>
        <v>208.7056</v>
      </c>
      <c r="H273" s="2">
        <f t="shared" si="9"/>
        <v>0.29999999999995453</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9958948.0199999977</v>
      </c>
      <c r="D285" s="1">
        <f>'PR-RAS'!E289</f>
        <v>10485127.089999998</v>
      </c>
      <c r="E285" s="1">
        <v>0</v>
      </c>
      <c r="F285" s="1">
        <v>0</v>
      </c>
      <c r="G285" s="2">
        <f t="shared" si="8"/>
        <v>8783893.4247999974</v>
      </c>
      <c r="H285" s="2">
        <f t="shared" si="9"/>
        <v>0.10999999567866325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855480.55000000075</v>
      </c>
      <c r="D286" s="1">
        <f>'PR-RAS'!E290</f>
        <v>380922.87000000291</v>
      </c>
      <c r="E286" s="1">
        <v>0</v>
      </c>
      <c r="F286" s="1">
        <v>0</v>
      </c>
      <c r="G286" s="2">
        <f t="shared" si="8"/>
        <v>460937.99265000183</v>
      </c>
      <c r="H286" s="2">
        <f t="shared" si="9"/>
        <v>0.57999999634921551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2186810.11</v>
      </c>
      <c r="D288" s="1">
        <f>'PR-RAS'!E292</f>
        <v>2596389.13</v>
      </c>
      <c r="E288" s="1">
        <v>0</v>
      </c>
      <c r="F288" s="1">
        <v>0</v>
      </c>
      <c r="G288" s="2">
        <f t="shared" si="8"/>
        <v>2117941.8621899998</v>
      </c>
      <c r="H288" s="2">
        <f t="shared" si="9"/>
        <v>0.23999999975785613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232981.69</v>
      </c>
      <c r="D290" s="1">
        <f>'PR-RAS'!E294</f>
        <v>180391.28</v>
      </c>
      <c r="E290" s="1">
        <v>0</v>
      </c>
      <c r="F290" s="1">
        <v>0</v>
      </c>
      <c r="G290" s="2">
        <f t="shared" si="8"/>
        <v>171597.86825</v>
      </c>
      <c r="H290" s="2">
        <f t="shared" si="9"/>
        <v>0.58999999999650754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137347.96</v>
      </c>
      <c r="D291" s="1">
        <f>'PR-RAS'!E295</f>
        <v>124085.22</v>
      </c>
      <c r="E291" s="1">
        <v>0</v>
      </c>
      <c r="F291" s="1">
        <v>0</v>
      </c>
      <c r="G291" s="2">
        <f t="shared" si="8"/>
        <v>111800.336</v>
      </c>
      <c r="H291" s="2">
        <f t="shared" si="9"/>
        <v>0.26000000000931323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3276.02</v>
      </c>
      <c r="D293" s="1">
        <f>'PR-RAS'!E298</f>
        <v>133.1</v>
      </c>
      <c r="E293" s="1">
        <v>0</v>
      </c>
      <c r="F293" s="1">
        <v>0</v>
      </c>
      <c r="G293" s="2">
        <f t="shared" si="8"/>
        <v>1034.3282399999998</v>
      </c>
      <c r="H293" s="2">
        <f t="shared" si="9"/>
        <v>0.11999999999997613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3276.02</v>
      </c>
      <c r="D306" s="1">
        <f>'PR-RAS'!E311</f>
        <v>133.1</v>
      </c>
      <c r="E306" s="1">
        <v>0</v>
      </c>
      <c r="F306" s="1">
        <v>0</v>
      </c>
      <c r="G306" s="2">
        <f t="shared" si="8"/>
        <v>1080.3770999999999</v>
      </c>
      <c r="H306" s="2">
        <f t="shared" si="9"/>
        <v>0.11999999999997613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90.67</v>
      </c>
      <c r="D307" s="1">
        <f>'PR-RAS'!E312</f>
        <v>133.1</v>
      </c>
      <c r="E307" s="1">
        <v>0</v>
      </c>
      <c r="F307" s="1">
        <v>0</v>
      </c>
      <c r="G307" s="2">
        <f t="shared" si="8"/>
        <v>109.20222</v>
      </c>
      <c r="H307" s="2">
        <f t="shared" si="9"/>
        <v>0.42999999999999261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90.67</v>
      </c>
      <c r="D308" s="1">
        <f>'PR-RAS'!E313</f>
        <v>133.1</v>
      </c>
      <c r="E308" s="1">
        <v>0</v>
      </c>
      <c r="F308" s="1">
        <v>0</v>
      </c>
      <c r="G308" s="2">
        <f t="shared" si="8"/>
        <v>109.55909</v>
      </c>
      <c r="H308" s="2">
        <f t="shared" si="9"/>
        <v>0.42999999999999261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3185.35</v>
      </c>
      <c r="D312" s="1">
        <f>'PR-RAS'!E317</f>
        <v>0</v>
      </c>
      <c r="E312" s="1">
        <v>0</v>
      </c>
      <c r="F312" s="1">
        <v>0</v>
      </c>
      <c r="G312" s="2">
        <f t="shared" si="8"/>
        <v>990.64384999999993</v>
      </c>
      <c r="H312" s="2">
        <f t="shared" si="9"/>
        <v>0.34999999999990905</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3185.35</v>
      </c>
      <c r="D317" s="1">
        <f>'PR-RAS'!E322</f>
        <v>0</v>
      </c>
      <c r="E317" s="1">
        <v>0</v>
      </c>
      <c r="F317" s="1">
        <v>0</v>
      </c>
      <c r="G317" s="2">
        <f t="shared" si="8"/>
        <v>1006.5706</v>
      </c>
      <c r="H317" s="2">
        <f t="shared" si="9"/>
        <v>0.34999999999990905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424448.56999999995</v>
      </c>
      <c r="D345" s="1">
        <f>'PR-RAS'!E350</f>
        <v>966879.07</v>
      </c>
      <c r="E345" s="1">
        <v>0</v>
      </c>
      <c r="F345" s="1">
        <v>0</v>
      </c>
      <c r="G345" s="2">
        <f t="shared" si="8"/>
        <v>811223.10823999997</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12471.25</v>
      </c>
      <c r="E346" s="1">
        <v>0</v>
      </c>
      <c r="F346" s="1">
        <v>0</v>
      </c>
      <c r="G346" s="2">
        <f t="shared" si="8"/>
        <v>8605.1624999999985</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12471.25</v>
      </c>
      <c r="E351" s="1">
        <v>0</v>
      </c>
      <c r="F351" s="1">
        <v>0</v>
      </c>
      <c r="G351" s="2">
        <f t="shared" si="8"/>
        <v>8729.875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12471.25</v>
      </c>
      <c r="E355" s="1">
        <v>0</v>
      </c>
      <c r="F355" s="1">
        <v>0</v>
      </c>
      <c r="G355" s="2">
        <f t="shared" si="8"/>
        <v>8829.6450000000004</v>
      </c>
      <c r="H355" s="2">
        <f t="shared" si="9"/>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415687.32999999996</v>
      </c>
      <c r="D358" s="1">
        <f>'PR-RAS'!E363</f>
        <v>909066.57</v>
      </c>
      <c r="E358" s="1">
        <v>0</v>
      </c>
      <c r="F358" s="1">
        <v>0</v>
      </c>
      <c r="G358" s="2">
        <f t="shared" si="8"/>
        <v>797473.90778999985</v>
      </c>
      <c r="H358" s="2">
        <f t="shared" si="9"/>
        <v>0.76000000000931323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341144.23</v>
      </c>
      <c r="E359" s="1">
        <v>0</v>
      </c>
      <c r="F359" s="1">
        <v>0</v>
      </c>
      <c r="G359" s="2">
        <f t="shared" si="8"/>
        <v>244259.26867999998</v>
      </c>
      <c r="H359" s="2">
        <f t="shared" si="9"/>
        <v>0.22999999998137355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341144.23</v>
      </c>
      <c r="E361" s="1">
        <v>0</v>
      </c>
      <c r="F361" s="1">
        <v>0</v>
      </c>
      <c r="G361" s="2">
        <f t="shared" si="8"/>
        <v>245623.84559999997</v>
      </c>
      <c r="H361" s="2">
        <f t="shared" si="9"/>
        <v>0.22999999998137355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410703.19999999995</v>
      </c>
      <c r="D364" s="1">
        <f>'PR-RAS'!E369</f>
        <v>422176.52000000008</v>
      </c>
      <c r="E364" s="1">
        <v>0</v>
      </c>
      <c r="F364" s="1">
        <v>0</v>
      </c>
      <c r="G364" s="2">
        <f t="shared" si="8"/>
        <v>455585.41512000008</v>
      </c>
      <c r="H364" s="2">
        <f t="shared" si="9"/>
        <v>0.67999999987659976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68477.48</v>
      </c>
      <c r="D365" s="1">
        <f>'PR-RAS'!E370</f>
        <v>49399.4</v>
      </c>
      <c r="E365" s="1">
        <v>0</v>
      </c>
      <c r="F365" s="1">
        <v>0</v>
      </c>
      <c r="G365" s="2">
        <f t="shared" si="8"/>
        <v>60888.565920000001</v>
      </c>
      <c r="H365" s="2">
        <f t="shared" si="9"/>
        <v>0.87999999999738066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4320.8599999999997</v>
      </c>
      <c r="D366" s="1">
        <f>'PR-RAS'!E371</f>
        <v>3903.5</v>
      </c>
      <c r="E366" s="1">
        <v>0</v>
      </c>
      <c r="F366" s="1">
        <v>0</v>
      </c>
      <c r="G366" s="2">
        <f t="shared" si="8"/>
        <v>4426.6688999999997</v>
      </c>
      <c r="H366" s="2">
        <f t="shared" si="9"/>
        <v>0.64000000000032742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27509.79</v>
      </c>
      <c r="D367" s="1">
        <f>'PR-RAS'!E372</f>
        <v>3827.5</v>
      </c>
      <c r="E367" s="1">
        <v>0</v>
      </c>
      <c r="F367" s="1">
        <v>0</v>
      </c>
      <c r="G367" s="2">
        <f t="shared" si="8"/>
        <v>12870.31314</v>
      </c>
      <c r="H367" s="2">
        <f t="shared" si="9"/>
        <v>0.70999999999912689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222293.23</v>
      </c>
      <c r="D368" s="1">
        <f>'PR-RAS'!E373</f>
        <v>250644.7</v>
      </c>
      <c r="E368" s="1">
        <v>0</v>
      </c>
      <c r="F368" s="1">
        <v>0</v>
      </c>
      <c r="G368" s="2">
        <f t="shared" si="8"/>
        <v>265554.82520999998</v>
      </c>
      <c r="H368" s="2">
        <f t="shared" si="9"/>
        <v>0.52999999999883585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74981.72</v>
      </c>
      <c r="D369" s="1">
        <f>'PR-RAS'!E374</f>
        <v>37978.21</v>
      </c>
      <c r="E369" s="1">
        <v>0</v>
      </c>
      <c r="F369" s="1">
        <v>0</v>
      </c>
      <c r="G369" s="2">
        <f t="shared" si="8"/>
        <v>55545.235520000002</v>
      </c>
      <c r="H369" s="2">
        <f t="shared" si="9"/>
        <v>0.48999999999796273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13120.12</v>
      </c>
      <c r="D371" s="1">
        <f>'PR-RAS'!E376</f>
        <v>76423.210000000006</v>
      </c>
      <c r="E371" s="1">
        <v>0</v>
      </c>
      <c r="F371" s="1">
        <v>0</v>
      </c>
      <c r="G371" s="2">
        <f t="shared" si="8"/>
        <v>61407.6198</v>
      </c>
      <c r="H371" s="2">
        <f t="shared" si="9"/>
        <v>0.3300000000072032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134234.85999999999</v>
      </c>
      <c r="E373" s="1">
        <v>0</v>
      </c>
      <c r="F373" s="1">
        <v>0</v>
      </c>
      <c r="G373" s="2">
        <f t="shared" si="8"/>
        <v>99870.735839999994</v>
      </c>
      <c r="H373" s="2">
        <f t="shared" si="9"/>
        <v>0.14000000001396984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134234.85999999999</v>
      </c>
      <c r="E374" s="1">
        <v>0</v>
      </c>
      <c r="F374" s="1">
        <v>0</v>
      </c>
      <c r="G374" s="2">
        <f t="shared" si="8"/>
        <v>100139.20555999999</v>
      </c>
      <c r="H374" s="2">
        <f t="shared" si="9"/>
        <v>0.14000000001396984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4984.13</v>
      </c>
      <c r="D378" s="1">
        <f>'PR-RAS'!E383</f>
        <v>1435.96</v>
      </c>
      <c r="E378" s="1">
        <v>0</v>
      </c>
      <c r="F378" s="1">
        <v>0</v>
      </c>
      <c r="G378" s="2">
        <f t="shared" si="8"/>
        <v>2961.7308499999999</v>
      </c>
      <c r="H378" s="2">
        <f t="shared" si="9"/>
        <v>0.17000000000007276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4984.13</v>
      </c>
      <c r="D379" s="1">
        <f>'PR-RAS'!E384</f>
        <v>1435.96</v>
      </c>
      <c r="E379" s="1">
        <v>0</v>
      </c>
      <c r="F379" s="1">
        <v>0</v>
      </c>
      <c r="G379" s="2">
        <f t="shared" si="8"/>
        <v>2969.5869000000002</v>
      </c>
      <c r="H379" s="2">
        <f t="shared" si="9"/>
        <v>0.17000000000007276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10075</v>
      </c>
      <c r="E383" s="1">
        <v>0</v>
      </c>
      <c r="F383" s="1">
        <v>0</v>
      </c>
      <c r="G383" s="2">
        <f t="shared" si="8"/>
        <v>7697.3</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3875</v>
      </c>
      <c r="E384" s="1">
        <v>0</v>
      </c>
      <c r="F384" s="1">
        <v>0</v>
      </c>
      <c r="G384" s="2">
        <f t="shared" si="8"/>
        <v>2968.25</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6200</v>
      </c>
      <c r="E385" s="1">
        <v>0</v>
      </c>
      <c r="F385" s="1">
        <v>0</v>
      </c>
      <c r="G385" s="2">
        <f t="shared" si="8"/>
        <v>4761.6000000000004</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8761.24</v>
      </c>
      <c r="D397" s="1">
        <f>'PR-RAS'!E402</f>
        <v>45341.25</v>
      </c>
      <c r="E397" s="1">
        <v>0</v>
      </c>
      <c r="F397" s="1">
        <v>0</v>
      </c>
      <c r="G397" s="2">
        <f t="shared" si="8"/>
        <v>39379.721040000004</v>
      </c>
      <c r="H397" s="2">
        <f t="shared" si="9"/>
        <v>0.48999999999978172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8761.24</v>
      </c>
      <c r="D398" s="1">
        <f>'PR-RAS'!E403</f>
        <v>45341.25</v>
      </c>
      <c r="E398" s="1">
        <v>0</v>
      </c>
      <c r="F398" s="1">
        <v>0</v>
      </c>
      <c r="G398" s="2">
        <f t="shared" si="8"/>
        <v>39479.164780000006</v>
      </c>
      <c r="H398" s="2">
        <f t="shared" si="9"/>
        <v>0.48999999999978172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421172.54999999993</v>
      </c>
      <c r="D403" s="1">
        <f>'PR-RAS'!E408</f>
        <v>966745.97</v>
      </c>
      <c r="E403" s="1">
        <v>0</v>
      </c>
      <c r="F403" s="1">
        <v>0</v>
      </c>
      <c r="G403" s="2">
        <f t="shared" si="8"/>
        <v>946575.12497999996</v>
      </c>
      <c r="H403" s="2">
        <f t="shared" si="9"/>
        <v>0.48000000009778887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95.01</v>
      </c>
      <c r="D406" s="1">
        <f>'PR-RAS'!E411</f>
        <v>0</v>
      </c>
      <c r="E406" s="1">
        <v>0</v>
      </c>
      <c r="F406" s="1">
        <v>0</v>
      </c>
      <c r="G406" s="2">
        <f t="shared" si="8"/>
        <v>38.479050000000008</v>
      </c>
      <c r="H406" s="2">
        <f t="shared" si="9"/>
        <v>1.0000000000005116E-2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10817704.589999998</v>
      </c>
      <c r="D407" s="1">
        <f>'PR-RAS'!E412</f>
        <v>10866183.060000001</v>
      </c>
      <c r="E407" s="1">
        <v>0</v>
      </c>
      <c r="F407" s="1">
        <v>0</v>
      </c>
      <c r="G407" s="2">
        <f t="shared" si="8"/>
        <v>13215328.708260002</v>
      </c>
      <c r="H407" s="2">
        <f t="shared" si="9"/>
        <v>0.4700000025331974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10383396.589999998</v>
      </c>
      <c r="D408" s="1">
        <f>'PR-RAS'!E413</f>
        <v>11452006.159999998</v>
      </c>
      <c r="E408" s="1">
        <v>0</v>
      </c>
      <c r="F408" s="1">
        <v>0</v>
      </c>
      <c r="G408" s="2">
        <f t="shared" si="8"/>
        <v>13547975.426369997</v>
      </c>
      <c r="H408" s="2">
        <f t="shared" si="9"/>
        <v>0.57000000029802322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434308</v>
      </c>
      <c r="D409" s="1">
        <f>'PR-RAS'!E414</f>
        <v>0</v>
      </c>
      <c r="E409" s="1">
        <v>0</v>
      </c>
      <c r="F409" s="1">
        <v>0</v>
      </c>
      <c r="G409" s="2">
        <f t="shared" si="8"/>
        <v>177197.66399999999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585823.09999999776</v>
      </c>
      <c r="E410" s="1">
        <v>0</v>
      </c>
      <c r="F410" s="1">
        <v>0</v>
      </c>
      <c r="G410" s="2">
        <f t="shared" si="8"/>
        <v>479203.29579999816</v>
      </c>
      <c r="H410" s="2">
        <f t="shared" si="9"/>
        <v>9.9999997764825821E-2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2186810.11</v>
      </c>
      <c r="D411" s="1">
        <f>'PR-RAS'!E416</f>
        <v>2596389.13</v>
      </c>
      <c r="E411" s="1">
        <v>0</v>
      </c>
      <c r="F411" s="1">
        <v>0</v>
      </c>
      <c r="G411" s="2">
        <f t="shared" si="8"/>
        <v>3025631.2316999994</v>
      </c>
      <c r="H411" s="2">
        <f t="shared" si="9"/>
        <v>0.23999999975785613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233076.7</v>
      </c>
      <c r="D413" s="1">
        <f>'PR-RAS'!E418</f>
        <v>180391.28</v>
      </c>
      <c r="E413" s="1">
        <v>0</v>
      </c>
      <c r="F413" s="1">
        <v>0</v>
      </c>
      <c r="G413" s="2">
        <f t="shared" si="8"/>
        <v>244670.01512</v>
      </c>
      <c r="H413" s="2">
        <f t="shared" si="9"/>
        <v>0.57999999998719431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111200.48000000001</v>
      </c>
      <c r="E414" s="1">
        <v>0</v>
      </c>
      <c r="F414" s="1">
        <v>0</v>
      </c>
      <c r="G414" s="2">
        <f t="shared" si="8"/>
        <v>91851.596480000007</v>
      </c>
      <c r="H414" s="2">
        <f t="shared" si="9"/>
        <v>0.48000000001047738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9290.6</v>
      </c>
      <c r="E415" s="1">
        <v>0</v>
      </c>
      <c r="F415" s="1">
        <v>0</v>
      </c>
      <c r="G415" s="2">
        <f t="shared" si="8"/>
        <v>7692.6167999999998</v>
      </c>
      <c r="H415" s="2">
        <f t="shared" si="9"/>
        <v>0.3999999999996362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9290.6</v>
      </c>
      <c r="E428" s="1">
        <v>0</v>
      </c>
      <c r="F428" s="1">
        <v>0</v>
      </c>
      <c r="G428" s="2">
        <f t="shared" si="8"/>
        <v>7934.1724000000004</v>
      </c>
      <c r="H428" s="2">
        <f t="shared" si="9"/>
        <v>0.3999999999996362</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101909.88</v>
      </c>
      <c r="E478" s="1">
        <v>0</v>
      </c>
      <c r="F478" s="1">
        <v>0</v>
      </c>
      <c r="G478" s="2">
        <f t="shared" si="8"/>
        <v>97222.025519999996</v>
      </c>
      <c r="H478" s="2">
        <f t="shared" si="9"/>
        <v>0.11999999999534339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101909.88</v>
      </c>
      <c r="E489" s="1">
        <v>0</v>
      </c>
      <c r="F489" s="1">
        <v>0</v>
      </c>
      <c r="G489" s="2">
        <f t="shared" si="8"/>
        <v>99464.042880000008</v>
      </c>
      <c r="H489" s="2">
        <f t="shared" si="9"/>
        <v>0.11999999999534339</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101909.88</v>
      </c>
      <c r="E492" s="1">
        <v>0</v>
      </c>
      <c r="F492" s="1">
        <v>0</v>
      </c>
      <c r="G492" s="2">
        <f t="shared" si="8"/>
        <v>100075.50216</v>
      </c>
      <c r="H492" s="2">
        <f t="shared" si="9"/>
        <v>0.11999999999534339</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24728.98</v>
      </c>
      <c r="D522" s="1">
        <f>'PR-RAS'!E528</f>
        <v>28175.49</v>
      </c>
      <c r="E522" s="1">
        <v>0</v>
      </c>
      <c r="F522" s="1">
        <v>0</v>
      </c>
      <c r="G522" s="2">
        <f t="shared" ref="G522:G809" si="10">(B522/1000)*(C522*1+D522*2)</f>
        <v>42242.659160000003</v>
      </c>
      <c r="H522" s="2">
        <f t="shared" ref="H522:H809" si="11">ABS(C522-ROUND(C522,0))+ABS(D522-ROUND(D522,0))</f>
        <v>0.51000000000203727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6636.14</v>
      </c>
      <c r="D523" s="1">
        <f>'PR-RAS'!E529</f>
        <v>0</v>
      </c>
      <c r="E523" s="1">
        <v>0</v>
      </c>
      <c r="F523" s="1">
        <v>0</v>
      </c>
      <c r="G523" s="2">
        <f t="shared" si="10"/>
        <v>3464.0650800000003</v>
      </c>
      <c r="H523" s="2">
        <f t="shared" si="11"/>
        <v>0.14000000000032742</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6636.14</v>
      </c>
      <c r="D536" s="1">
        <f>'PR-RAS'!E542</f>
        <v>0</v>
      </c>
      <c r="E536" s="1">
        <v>0</v>
      </c>
      <c r="F536" s="1">
        <v>0</v>
      </c>
      <c r="G536" s="2">
        <f t="shared" si="10"/>
        <v>3550.3349000000003</v>
      </c>
      <c r="H536" s="2">
        <f t="shared" si="11"/>
        <v>0.14000000000032742</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663.61</v>
      </c>
      <c r="D574" s="1">
        <f>'PR-RAS'!E580</f>
        <v>0</v>
      </c>
      <c r="E574" s="1">
        <v>0</v>
      </c>
      <c r="F574" s="1">
        <v>0</v>
      </c>
      <c r="G574" s="2">
        <f t="shared" si="10"/>
        <v>380.24852999999996</v>
      </c>
      <c r="H574" s="2">
        <f t="shared" si="11"/>
        <v>0.38999999999998636</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663.61</v>
      </c>
      <c r="D584" s="1">
        <f>'PR-RAS'!E590</f>
        <v>0</v>
      </c>
      <c r="E584" s="1">
        <v>0</v>
      </c>
      <c r="F584" s="1">
        <v>0</v>
      </c>
      <c r="G584" s="2">
        <f t="shared" si="10"/>
        <v>386.88462999999996</v>
      </c>
      <c r="H584" s="2">
        <f t="shared" si="11"/>
        <v>0.38999999999998636</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663.61</v>
      </c>
      <c r="D585" s="1">
        <f>'PR-RAS'!E591</f>
        <v>0</v>
      </c>
      <c r="E585" s="1">
        <v>0</v>
      </c>
      <c r="F585" s="1">
        <v>0</v>
      </c>
      <c r="G585" s="2">
        <f t="shared" si="10"/>
        <v>387.54823999999996</v>
      </c>
      <c r="H585" s="2">
        <f t="shared" si="11"/>
        <v>0.38999999999998636</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17429.23</v>
      </c>
      <c r="D587" s="1">
        <f>'PR-RAS'!E593</f>
        <v>28175.49</v>
      </c>
      <c r="E587" s="1">
        <v>0</v>
      </c>
      <c r="F587" s="1">
        <v>0</v>
      </c>
      <c r="G587" s="2">
        <f t="shared" si="10"/>
        <v>43235.20306</v>
      </c>
      <c r="H587" s="2">
        <f t="shared" si="11"/>
        <v>0.72000000000116415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17429.23</v>
      </c>
      <c r="D599" s="1">
        <f>'PR-RAS'!E605</f>
        <v>28175.49</v>
      </c>
      <c r="E599" s="1">
        <v>0</v>
      </c>
      <c r="F599" s="1">
        <v>0</v>
      </c>
      <c r="G599" s="2">
        <f t="shared" si="10"/>
        <v>44120.565580000002</v>
      </c>
      <c r="H599" s="2">
        <f t="shared" si="11"/>
        <v>0.72000000000116415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17429.23</v>
      </c>
      <c r="D600" s="1">
        <f>'PR-RAS'!E606</f>
        <v>0</v>
      </c>
      <c r="E600" s="1">
        <v>0</v>
      </c>
      <c r="F600" s="1">
        <v>0</v>
      </c>
      <c r="G600" s="2">
        <f t="shared" si="10"/>
        <v>10440.108769999999</v>
      </c>
      <c r="H600" s="2">
        <f t="shared" si="11"/>
        <v>0.22999999999956344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28175.49</v>
      </c>
      <c r="E602" s="1">
        <v>0</v>
      </c>
      <c r="F602" s="1">
        <v>0</v>
      </c>
      <c r="G602" s="2">
        <f t="shared" si="10"/>
        <v>33866.938979999999</v>
      </c>
      <c r="H602" s="2">
        <f t="shared" si="11"/>
        <v>0.49000000000160071</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83024.990000000005</v>
      </c>
      <c r="E629" s="1">
        <v>0</v>
      </c>
      <c r="F629" s="1">
        <v>0</v>
      </c>
      <c r="G629" s="2">
        <f t="shared" si="10"/>
        <v>104279.38744000001</v>
      </c>
      <c r="H629" s="2">
        <f t="shared" si="11"/>
        <v>9.9999999947613105E-3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24728.98</v>
      </c>
      <c r="D630" s="1">
        <f>'PR-RAS'!E636</f>
        <v>0</v>
      </c>
      <c r="E630" s="1">
        <v>0</v>
      </c>
      <c r="F630" s="1">
        <v>0</v>
      </c>
      <c r="G630" s="2">
        <f t="shared" si="10"/>
        <v>15554.528420000001</v>
      </c>
      <c r="H630" s="2">
        <f t="shared" si="11"/>
        <v>2.0000000000436557E-2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10817704.589999998</v>
      </c>
      <c r="D633" s="1">
        <f>'PR-RAS'!E639</f>
        <v>10977383.540000001</v>
      </c>
      <c r="E633" s="1">
        <v>0</v>
      </c>
      <c r="F633" s="1">
        <v>0</v>
      </c>
      <c r="G633" s="2">
        <f t="shared" si="10"/>
        <v>20712202.09544</v>
      </c>
      <c r="H633" s="2">
        <f t="shared" si="11"/>
        <v>0.87000000104308128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10408125.569999998</v>
      </c>
      <c r="D634" s="1">
        <f>'PR-RAS'!E640</f>
        <v>11480181.649999999</v>
      </c>
      <c r="E634" s="1">
        <v>0</v>
      </c>
      <c r="F634" s="1">
        <v>0</v>
      </c>
      <c r="G634" s="2">
        <f t="shared" si="10"/>
        <v>21122253.454709999</v>
      </c>
      <c r="H634" s="2">
        <f t="shared" si="11"/>
        <v>0.78000000305473804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409579.01999999955</v>
      </c>
      <c r="D635" s="1">
        <f>'PR-RAS'!E641</f>
        <v>0</v>
      </c>
      <c r="E635" s="1">
        <v>0</v>
      </c>
      <c r="F635" s="1">
        <v>0</v>
      </c>
      <c r="G635" s="2">
        <f t="shared" si="10"/>
        <v>259673.09867999973</v>
      </c>
      <c r="H635" s="2">
        <f t="shared" si="11"/>
        <v>1.9999999552965164E-2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502798.10999999754</v>
      </c>
      <c r="E636" s="1">
        <v>0</v>
      </c>
      <c r="F636" s="1">
        <v>0</v>
      </c>
      <c r="G636" s="2">
        <f t="shared" si="10"/>
        <v>638553.59969999688</v>
      </c>
      <c r="H636" s="2">
        <f t="shared" si="11"/>
        <v>0.1099999975413084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2186810.11</v>
      </c>
      <c r="D637" s="1">
        <f>'PR-RAS'!E643</f>
        <v>2596389.13</v>
      </c>
      <c r="E637" s="1">
        <v>0</v>
      </c>
      <c r="F637" s="1">
        <v>0</v>
      </c>
      <c r="G637" s="2">
        <f t="shared" si="10"/>
        <v>4693418.2033199994</v>
      </c>
      <c r="H637" s="2">
        <f t="shared" si="11"/>
        <v>0.23999999975785613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2596389.1299999994</v>
      </c>
      <c r="D639" s="1">
        <f>'PR-RAS'!E645</f>
        <v>2093591.0200000023</v>
      </c>
      <c r="E639" s="1">
        <v>0</v>
      </c>
      <c r="F639" s="1">
        <v>0</v>
      </c>
      <c r="G639" s="2">
        <f t="shared" si="10"/>
        <v>4327918.4064600021</v>
      </c>
      <c r="H639" s="2">
        <f t="shared" si="11"/>
        <v>0.15000000176951289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618569.82999999996</v>
      </c>
      <c r="D641" s="1">
        <f>'PR-RAS'!E647</f>
        <v>679752.65</v>
      </c>
      <c r="E641" s="1">
        <v>0</v>
      </c>
      <c r="F641" s="1">
        <v>0</v>
      </c>
      <c r="G641" s="2">
        <f t="shared" si="10"/>
        <v>1265968.0832</v>
      </c>
      <c r="H641" s="2">
        <f t="shared" si="11"/>
        <v>0.52000000001862645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2475087.46</v>
      </c>
      <c r="D642" s="1">
        <f>'PR-RAS'!E649</f>
        <v>2623212.9500000002</v>
      </c>
      <c r="E642" s="1">
        <v>0</v>
      </c>
      <c r="F642" s="1">
        <v>0</v>
      </c>
      <c r="G642" s="2">
        <f t="shared" si="10"/>
        <v>4949490.0637600003</v>
      </c>
      <c r="H642" s="2">
        <f t="shared" si="11"/>
        <v>0.50999999977648258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4468608.0599999996</v>
      </c>
      <c r="D643" s="1">
        <f>'PR-RAS'!E650</f>
        <v>4293523.05</v>
      </c>
      <c r="E643" s="1">
        <v>0</v>
      </c>
      <c r="F643" s="1">
        <v>0</v>
      </c>
      <c r="G643" s="2">
        <f t="shared" si="10"/>
        <v>8381729.9707200006</v>
      </c>
      <c r="H643" s="2">
        <f t="shared" si="11"/>
        <v>0.10999999940395355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4320482.58</v>
      </c>
      <c r="D644" s="1">
        <f>'PR-RAS'!E651</f>
        <v>4801491.96</v>
      </c>
      <c r="E644" s="1">
        <v>0</v>
      </c>
      <c r="F644" s="1">
        <v>0</v>
      </c>
      <c r="G644" s="2">
        <f t="shared" si="10"/>
        <v>8952788.9594999999</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2623212.9399999995</v>
      </c>
      <c r="D645" s="1">
        <f>'PR-RAS'!E652</f>
        <v>2115244.04</v>
      </c>
      <c r="E645" s="1">
        <v>0</v>
      </c>
      <c r="F645" s="1">
        <v>0</v>
      </c>
      <c r="G645" s="2">
        <f t="shared" si="10"/>
        <v>4413783.4568799995</v>
      </c>
      <c r="H645" s="2">
        <f t="shared" si="11"/>
        <v>0.10000000055879354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238</v>
      </c>
      <c r="D647" s="1">
        <f>'PR-RAS'!E654</f>
        <v>225</v>
      </c>
      <c r="E647" s="1">
        <v>0</v>
      </c>
      <c r="F647" s="1">
        <v>0</v>
      </c>
      <c r="G647" s="2">
        <f t="shared" si="10"/>
        <v>444.44800000000004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232</v>
      </c>
      <c r="D649" s="1">
        <f>'PR-RAS'!E656</f>
        <v>222</v>
      </c>
      <c r="E649" s="1">
        <v>0</v>
      </c>
      <c r="F649" s="1">
        <v>0</v>
      </c>
      <c r="G649" s="2">
        <f t="shared" si="10"/>
        <v>438.048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15331.42</v>
      </c>
      <c r="D663" s="1">
        <f>'PR-RAS'!E670</f>
        <v>8605.7800000000007</v>
      </c>
      <c r="E663" s="1">
        <v>0</v>
      </c>
      <c r="F663" s="1">
        <v>0</v>
      </c>
      <c r="G663" s="2">
        <f t="shared" si="10"/>
        <v>21543.452760000004</v>
      </c>
      <c r="H663" s="2">
        <f t="shared" si="11"/>
        <v>0.63999999999941792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10140.02</v>
      </c>
      <c r="D669" s="1">
        <f>'PR-RAS'!E676</f>
        <v>11639.48</v>
      </c>
      <c r="E669" s="1">
        <v>0</v>
      </c>
      <c r="F669" s="1">
        <v>0</v>
      </c>
      <c r="G669" s="2">
        <f t="shared" si="10"/>
        <v>22323.878639999999</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8115.64</v>
      </c>
      <c r="D687" s="1">
        <f>'PR-RAS'!E694</f>
        <v>0</v>
      </c>
      <c r="E687" s="1">
        <v>0</v>
      </c>
      <c r="F687" s="1">
        <v>0</v>
      </c>
      <c r="G687" s="2">
        <f t="shared" si="10"/>
        <v>5567.3290400000005</v>
      </c>
      <c r="H687" s="2">
        <f t="shared" si="11"/>
        <v>0.35999999999967258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1673.33</v>
      </c>
      <c r="D689" s="1">
        <f>'PR-RAS'!E696</f>
        <v>3711.62</v>
      </c>
      <c r="E689" s="1">
        <v>0</v>
      </c>
      <c r="F689" s="1">
        <v>0</v>
      </c>
      <c r="G689" s="2">
        <f t="shared" si="10"/>
        <v>6258.4401599999992</v>
      </c>
      <c r="H689" s="2">
        <f t="shared" si="11"/>
        <v>0.71000000000003638</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496547.73</v>
      </c>
      <c r="D703" s="1">
        <f>'PR-RAS'!E710</f>
        <v>505050.52</v>
      </c>
      <c r="E703" s="1">
        <v>0</v>
      </c>
      <c r="F703" s="1">
        <v>0</v>
      </c>
      <c r="G703" s="2">
        <f t="shared" si="10"/>
        <v>1057667.4365399999</v>
      </c>
      <c r="H703" s="2">
        <f t="shared" si="11"/>
        <v>0.75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7857.19</v>
      </c>
      <c r="D709" s="1">
        <f>'PR-RAS'!E716</f>
        <v>4597.25</v>
      </c>
      <c r="E709" s="1">
        <v>0</v>
      </c>
      <c r="F709" s="1">
        <v>0</v>
      </c>
      <c r="G709" s="2">
        <f t="shared" si="10"/>
        <v>12072.596519999999</v>
      </c>
      <c r="H709" s="2">
        <f t="shared" si="11"/>
        <v>0.43999999999959982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6182.02</v>
      </c>
      <c r="D710" s="1">
        <f>'PR-RAS'!E717</f>
        <v>1460.85</v>
      </c>
      <c r="E710" s="1">
        <v>0</v>
      </c>
      <c r="F710" s="1">
        <v>0</v>
      </c>
      <c r="G710" s="2">
        <f t="shared" si="10"/>
        <v>6454.5374800000009</v>
      </c>
      <c r="H710" s="2">
        <f t="shared" si="11"/>
        <v>0.17000000000052751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148346.63</v>
      </c>
      <c r="D711" s="1">
        <f>'PR-RAS'!E718</f>
        <v>157820.31</v>
      </c>
      <c r="E711" s="1">
        <v>0</v>
      </c>
      <c r="F711" s="1">
        <v>0</v>
      </c>
      <c r="G711" s="2">
        <f t="shared" si="10"/>
        <v>329430.94750000001</v>
      </c>
      <c r="H711" s="2">
        <f t="shared" si="11"/>
        <v>0.67999999999301508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3876.22</v>
      </c>
      <c r="D712" s="1">
        <f>'PR-RAS'!E719</f>
        <v>3888.68</v>
      </c>
      <c r="E712" s="1">
        <v>0</v>
      </c>
      <c r="F712" s="1">
        <v>0</v>
      </c>
      <c r="G712" s="2">
        <f t="shared" si="10"/>
        <v>8285.6953799999992</v>
      </c>
      <c r="H712" s="2">
        <f t="shared" si="11"/>
        <v>0.53999999999996362</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6503.42</v>
      </c>
      <c r="D713" s="1">
        <f>'PR-RAS'!E720</f>
        <v>24566.639999999999</v>
      </c>
      <c r="E713" s="1">
        <v>0</v>
      </c>
      <c r="F713" s="1">
        <v>0</v>
      </c>
      <c r="G713" s="2">
        <f t="shared" si="10"/>
        <v>39613.330399999999</v>
      </c>
      <c r="H713" s="2">
        <f t="shared" si="11"/>
        <v>0.78000000000065484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26110.83</v>
      </c>
      <c r="D714" s="1">
        <f>'PR-RAS'!E721</f>
        <v>32543.1</v>
      </c>
      <c r="E714" s="1">
        <v>0</v>
      </c>
      <c r="F714" s="1">
        <v>0</v>
      </c>
      <c r="G714" s="2">
        <f t="shared" si="10"/>
        <v>65023.482389999997</v>
      </c>
      <c r="H714" s="2">
        <f t="shared" si="11"/>
        <v>0.26999999999679858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33156.42</v>
      </c>
      <c r="D715" s="1">
        <f>'PR-RAS'!E722</f>
        <v>41454.21</v>
      </c>
      <c r="E715" s="1">
        <v>0</v>
      </c>
      <c r="F715" s="1">
        <v>0</v>
      </c>
      <c r="G715" s="2">
        <f t="shared" si="10"/>
        <v>82870.295759999994</v>
      </c>
      <c r="H715" s="2">
        <f t="shared" si="11"/>
        <v>0.62999999999738066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17414.11</v>
      </c>
      <c r="D716" s="1">
        <f>'PR-RAS'!E723</f>
        <v>7632.79</v>
      </c>
      <c r="E716" s="1">
        <v>0</v>
      </c>
      <c r="F716" s="1">
        <v>0</v>
      </c>
      <c r="G716" s="2">
        <f t="shared" si="10"/>
        <v>23365.978350000001</v>
      </c>
      <c r="H716" s="2">
        <f t="shared" si="11"/>
        <v>0.32000000000061846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1947.31</v>
      </c>
      <c r="D719" s="1">
        <f>'PR-RAS'!E726</f>
        <v>5057.79</v>
      </c>
      <c r="E719" s="1">
        <v>0</v>
      </c>
      <c r="F719" s="1">
        <v>0</v>
      </c>
      <c r="G719" s="2">
        <f t="shared" si="10"/>
        <v>8661.1550199999983</v>
      </c>
      <c r="H719" s="2">
        <f t="shared" si="11"/>
        <v>0.51999999999998181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2467.1799999999998</v>
      </c>
      <c r="D737" s="1">
        <f>'PR-RAS'!E744</f>
        <v>5217.3599999999997</v>
      </c>
      <c r="E737" s="1">
        <v>0</v>
      </c>
      <c r="F737" s="1">
        <v>0</v>
      </c>
      <c r="G737" s="2">
        <f t="shared" si="10"/>
        <v>9495.7983999999997</v>
      </c>
      <c r="H737" s="2">
        <f t="shared" si="11"/>
        <v>0.53999999999950887</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630385.79</v>
      </c>
      <c r="D812" s="1">
        <f>'PR-RAS'!E819</f>
        <v>481882.42</v>
      </c>
      <c r="E812" s="1">
        <v>0</v>
      </c>
      <c r="F812" s="1">
        <v>0</v>
      </c>
      <c r="G812" s="2">
        <f t="shared" si="18"/>
        <v>1292856.16093</v>
      </c>
      <c r="H812" s="2">
        <f t="shared" si="19"/>
        <v>0.62999999994644895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216.94</v>
      </c>
      <c r="D822" s="1">
        <f>'PR-RAS'!E829</f>
        <v>0</v>
      </c>
      <c r="E822" s="1">
        <v>0</v>
      </c>
      <c r="F822" s="1">
        <v>0</v>
      </c>
      <c r="G822" s="2">
        <f t="shared" si="18"/>
        <v>178.10773999999998</v>
      </c>
      <c r="H822" s="2">
        <f t="shared" si="19"/>
        <v>6.0000000000002274E-2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9290.6</v>
      </c>
      <c r="E844" s="1">
        <v>0</v>
      </c>
      <c r="F844" s="1">
        <v>0</v>
      </c>
      <c r="G844" s="2">
        <f t="shared" si="18"/>
        <v>15663.9516</v>
      </c>
      <c r="H844" s="2">
        <f t="shared" si="19"/>
        <v>0.3999999999996362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6636.14</v>
      </c>
      <c r="D912" s="1">
        <f>'PR-RAS'!E919</f>
        <v>0</v>
      </c>
      <c r="E912" s="1">
        <v>0</v>
      </c>
      <c r="F912" s="1">
        <v>0</v>
      </c>
      <c r="G912" s="2">
        <f t="shared" si="18"/>
        <v>6045.5235400000001</v>
      </c>
      <c r="H912" s="2">
        <f t="shared" si="19"/>
        <v>0.14000000000032742</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17429.23</v>
      </c>
      <c r="D948" s="1">
        <f>'PR-RAS'!E955</f>
        <v>0</v>
      </c>
      <c r="E948" s="1">
        <v>0</v>
      </c>
      <c r="F948" s="1">
        <v>0</v>
      </c>
      <c r="G948" s="2">
        <f t="shared" si="18"/>
        <v>16505.480809999997</v>
      </c>
      <c r="H948" s="2">
        <f t="shared" si="19"/>
        <v>0.22999999999956344</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28175.49</v>
      </c>
      <c r="E951" s="1">
        <v>0</v>
      </c>
      <c r="F951" s="1">
        <v>0</v>
      </c>
      <c r="G951" s="2">
        <f t="shared" si="18"/>
        <v>53533.431000000004</v>
      </c>
      <c r="H951" s="2">
        <f t="shared" si="19"/>
        <v>0.49000000000160071</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67582.12</v>
      </c>
      <c r="D978" s="1">
        <f>'PR-RAS'!E987</f>
        <v>142746.88</v>
      </c>
      <c r="E978" s="1">
        <v>0</v>
      </c>
      <c r="F978" s="1">
        <v>0</v>
      </c>
      <c r="G978" s="2">
        <f t="shared" si="18"/>
        <v>344955.13475999999</v>
      </c>
      <c r="H978" s="2">
        <f t="shared" si="19"/>
        <v>0.23999999999068677</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6340009.3699999992</v>
      </c>
      <c r="D984" s="6">
        <f>BILANCA!E6</f>
        <v>6279423.1099999985</v>
      </c>
      <c r="E984" s="6">
        <v>0</v>
      </c>
      <c r="F984" s="6">
        <v>0</v>
      </c>
      <c r="G984" s="7">
        <f t="shared" ref="G984:G1241" si="22">B984/1000*C984+B984/500*D984</f>
        <v>18898.855589999999</v>
      </c>
      <c r="H984" s="7">
        <f t="shared" si="19"/>
        <v>0.47999999765306711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2742596.9199999995</v>
      </c>
      <c r="D985" s="1">
        <f>BILANCA!E7</f>
        <v>3217471.9299999983</v>
      </c>
      <c r="E985" s="1">
        <v>0</v>
      </c>
      <c r="F985" s="1">
        <v>0</v>
      </c>
      <c r="G985" s="2">
        <f t="shared" si="22"/>
        <v>18355.081559999991</v>
      </c>
      <c r="H985" s="2">
        <f t="shared" si="19"/>
        <v>0.15000000223517418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527826.36999999988</v>
      </c>
      <c r="D986" s="1">
        <f>BILANCA!E8</f>
        <v>578731.06999999995</v>
      </c>
      <c r="E986" s="1">
        <v>0</v>
      </c>
      <c r="F986" s="1">
        <v>0</v>
      </c>
      <c r="G986" s="2">
        <f t="shared" si="22"/>
        <v>5055.8655299999991</v>
      </c>
      <c r="H986" s="2">
        <f t="shared" si="19"/>
        <v>0.43999999982770532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32728.47</v>
      </c>
      <c r="D987" s="1">
        <f>BILANCA!E9</f>
        <v>32728.47</v>
      </c>
      <c r="E987" s="1">
        <v>0</v>
      </c>
      <c r="F987" s="1">
        <v>0</v>
      </c>
      <c r="G987" s="2">
        <f t="shared" si="22"/>
        <v>392.74164000000002</v>
      </c>
      <c r="H987" s="2">
        <f t="shared" si="19"/>
        <v>0.94000000000232831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548144.94999999995</v>
      </c>
      <c r="D988" s="1">
        <f>BILANCA!E10</f>
        <v>605957.44999999995</v>
      </c>
      <c r="E988" s="1">
        <v>0</v>
      </c>
      <c r="F988" s="1">
        <v>0</v>
      </c>
      <c r="G988" s="2">
        <f t="shared" si="22"/>
        <v>8800.29925</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53047.05</v>
      </c>
      <c r="D989" s="1">
        <f>BILANCA!E11</f>
        <v>59954.85</v>
      </c>
      <c r="E989" s="1">
        <v>0</v>
      </c>
      <c r="F989" s="1">
        <v>0</v>
      </c>
      <c r="G989" s="2">
        <f t="shared" si="22"/>
        <v>1037.7405000000001</v>
      </c>
      <c r="H989" s="2">
        <f t="shared" si="19"/>
        <v>0.20000000000436557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1996718.1499999997</v>
      </c>
      <c r="D990" s="1">
        <f>BILANCA!E12</f>
        <v>2199983.879999999</v>
      </c>
      <c r="E990" s="1">
        <v>0</v>
      </c>
      <c r="F990" s="1">
        <v>0</v>
      </c>
      <c r="G990" s="2">
        <f t="shared" si="22"/>
        <v>44776.801369999986</v>
      </c>
      <c r="H990" s="2">
        <f t="shared" si="19"/>
        <v>0.27000000071711838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457476.53</v>
      </c>
      <c r="D991" s="1">
        <f>BILANCA!E13</f>
        <v>434424.05000000005</v>
      </c>
      <c r="E991" s="1">
        <v>0</v>
      </c>
      <c r="F991" s="1">
        <v>0</v>
      </c>
      <c r="G991" s="2">
        <f t="shared" si="22"/>
        <v>10610.597040000001</v>
      </c>
      <c r="H991" s="2">
        <f t="shared" si="19"/>
        <v>0.52000000001862645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25989.7</v>
      </c>
      <c r="D992" s="1">
        <f>BILANCA!E14</f>
        <v>25989.7</v>
      </c>
      <c r="E992" s="1">
        <v>0</v>
      </c>
      <c r="F992" s="1">
        <v>0</v>
      </c>
      <c r="G992" s="2">
        <f t="shared" si="22"/>
        <v>701.72190000000001</v>
      </c>
      <c r="H992" s="2">
        <f t="shared" si="19"/>
        <v>0.59999999999854481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1105380.19</v>
      </c>
      <c r="D993" s="1">
        <f>BILANCA!E15</f>
        <v>1105380.19</v>
      </c>
      <c r="E993" s="1">
        <v>0</v>
      </c>
      <c r="F993" s="1">
        <v>0</v>
      </c>
      <c r="G993" s="2">
        <f t="shared" si="22"/>
        <v>33161.405700000003</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10422.6</v>
      </c>
      <c r="D994" s="1">
        <f>BILANCA!E16</f>
        <v>10422.6</v>
      </c>
      <c r="E994" s="1">
        <v>0</v>
      </c>
      <c r="F994" s="1">
        <v>0</v>
      </c>
      <c r="G994" s="2">
        <f t="shared" si="22"/>
        <v>343.94580000000002</v>
      </c>
      <c r="H994" s="2">
        <f t="shared" si="19"/>
        <v>0.7999999999992724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684315.96</v>
      </c>
      <c r="D996" s="1">
        <f>BILANCA!E18</f>
        <v>707368.44</v>
      </c>
      <c r="E996" s="1">
        <v>0</v>
      </c>
      <c r="F996" s="1">
        <v>0</v>
      </c>
      <c r="G996" s="2">
        <f t="shared" si="22"/>
        <v>27287.686919999996</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1362356.0199999996</v>
      </c>
      <c r="D997" s="1">
        <f>BILANCA!E19</f>
        <v>1288797.9299999988</v>
      </c>
      <c r="E997" s="1">
        <v>0</v>
      </c>
      <c r="F997" s="1">
        <v>0</v>
      </c>
      <c r="G997" s="2">
        <f t="shared" si="22"/>
        <v>55159.326319999964</v>
      </c>
      <c r="H997" s="2">
        <f t="shared" si="19"/>
        <v>9.0000000782310963E-2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2601434.96</v>
      </c>
      <c r="D998" s="1">
        <f>BILANCA!E20</f>
        <v>2652597.42</v>
      </c>
      <c r="E998" s="1">
        <v>0</v>
      </c>
      <c r="F998" s="1">
        <v>0</v>
      </c>
      <c r="G998" s="2">
        <f t="shared" si="22"/>
        <v>118599.44699999999</v>
      </c>
      <c r="H998" s="2">
        <f t="shared" si="19"/>
        <v>0.4599999999627471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35615.89</v>
      </c>
      <c r="D999" s="1">
        <f>BILANCA!E21</f>
        <v>39519.379999999997</v>
      </c>
      <c r="E999" s="1">
        <v>0</v>
      </c>
      <c r="F999" s="1">
        <v>0</v>
      </c>
      <c r="G999" s="2">
        <f t="shared" si="22"/>
        <v>1834.4744000000001</v>
      </c>
      <c r="H999" s="2">
        <f t="shared" si="19"/>
        <v>0.48999999999796273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77367.92</v>
      </c>
      <c r="D1000" s="1">
        <f>BILANCA!E22</f>
        <v>81195.42</v>
      </c>
      <c r="E1000" s="1">
        <v>0</v>
      </c>
      <c r="F1000" s="1">
        <v>0</v>
      </c>
      <c r="G1000" s="2">
        <f t="shared" si="22"/>
        <v>4075.8989200000001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3065955.17</v>
      </c>
      <c r="D1001" s="1">
        <f>BILANCA!E23</f>
        <v>3332935.22</v>
      </c>
      <c r="E1001" s="1">
        <v>0</v>
      </c>
      <c r="F1001" s="1">
        <v>0</v>
      </c>
      <c r="G1001" s="2">
        <f t="shared" si="22"/>
        <v>175172.86098</v>
      </c>
      <c r="H1001" s="2">
        <f t="shared" si="19"/>
        <v>0.39000000013038516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564634.56999999995</v>
      </c>
      <c r="D1002" s="1">
        <f>BILANCA!E24</f>
        <v>621350.27</v>
      </c>
      <c r="E1002" s="1">
        <v>0</v>
      </c>
      <c r="F1002" s="1">
        <v>0</v>
      </c>
      <c r="G1002" s="2">
        <f t="shared" si="22"/>
        <v>34339.36709</v>
      </c>
      <c r="H1002" s="2">
        <f t="shared" si="19"/>
        <v>0.70000000006984919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68586.240000000005</v>
      </c>
      <c r="D1004" s="1">
        <f>BILANCA!E26</f>
        <v>88557.95</v>
      </c>
      <c r="E1004" s="1">
        <v>0</v>
      </c>
      <c r="F1004" s="1">
        <v>0</v>
      </c>
      <c r="G1004" s="2">
        <f t="shared" si="22"/>
        <v>5159.7449400000005</v>
      </c>
      <c r="H1004" s="2">
        <f t="shared" si="19"/>
        <v>0.29000000000814907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5051238.7300000004</v>
      </c>
      <c r="D1006" s="1">
        <f>BILANCA!E28</f>
        <v>5527357.7300000004</v>
      </c>
      <c r="E1006" s="1">
        <v>0</v>
      </c>
      <c r="F1006" s="1">
        <v>0</v>
      </c>
      <c r="G1006" s="2">
        <f t="shared" si="22"/>
        <v>370436.94637000002</v>
      </c>
      <c r="H1006" s="2">
        <f t="shared" si="19"/>
        <v>0.53999999910593033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163529.24</v>
      </c>
      <c r="D1007" s="1">
        <f>BILANCA!E29</f>
        <v>262840.93000000005</v>
      </c>
      <c r="E1007" s="1">
        <v>0</v>
      </c>
      <c r="F1007" s="1">
        <v>0</v>
      </c>
      <c r="G1007" s="2">
        <f t="shared" si="22"/>
        <v>16541.066400000003</v>
      </c>
      <c r="H1007" s="2">
        <f t="shared" si="19"/>
        <v>0.30999999993946403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398888.67</v>
      </c>
      <c r="D1008" s="1">
        <f>BILANCA!E30</f>
        <v>539123.53</v>
      </c>
      <c r="E1008" s="1">
        <v>0</v>
      </c>
      <c r="F1008" s="1">
        <v>0</v>
      </c>
      <c r="G1008" s="2">
        <f t="shared" si="22"/>
        <v>36928.393250000001</v>
      </c>
      <c r="H1008" s="2">
        <f t="shared" si="19"/>
        <v>0.79999999998835847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235359.43</v>
      </c>
      <c r="D1012" s="1">
        <f>BILANCA!E34</f>
        <v>276282.59999999998</v>
      </c>
      <c r="E1012" s="1">
        <v>0</v>
      </c>
      <c r="F1012" s="1">
        <v>0</v>
      </c>
      <c r="G1012" s="2">
        <f t="shared" si="22"/>
        <v>22849.814269999999</v>
      </c>
      <c r="H1012" s="2">
        <f t="shared" si="19"/>
        <v>0.83000000001629815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3471.0100000000093</v>
      </c>
      <c r="D1013" s="1">
        <f>BILANCA!E35</f>
        <v>2838.5300000000279</v>
      </c>
      <c r="E1013" s="1">
        <v>0</v>
      </c>
      <c r="F1013" s="1">
        <v>0</v>
      </c>
      <c r="G1013" s="2">
        <f t="shared" si="22"/>
        <v>274.44210000000197</v>
      </c>
      <c r="H1013" s="2">
        <f t="shared" si="19"/>
        <v>0.47999999998137355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137741.67000000001</v>
      </c>
      <c r="D1014" s="1">
        <f>BILANCA!E36</f>
        <v>141051.92000000001</v>
      </c>
      <c r="E1014" s="1">
        <v>0</v>
      </c>
      <c r="F1014" s="1">
        <v>0</v>
      </c>
      <c r="G1014" s="2">
        <f t="shared" si="22"/>
        <v>13015.21081</v>
      </c>
      <c r="H1014" s="2">
        <f t="shared" si="19"/>
        <v>0.40999999997438863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22396.720000000001</v>
      </c>
      <c r="D1015" s="1">
        <f>BILANCA!E37</f>
        <v>22396.720000000001</v>
      </c>
      <c r="E1015" s="1">
        <v>0</v>
      </c>
      <c r="F1015" s="1">
        <v>0</v>
      </c>
      <c r="G1015" s="2">
        <f t="shared" si="22"/>
        <v>2150.0851200000002</v>
      </c>
      <c r="H1015" s="2">
        <f t="shared" si="19"/>
        <v>0.55999999999767169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156667.38</v>
      </c>
      <c r="D1018" s="1">
        <f>BILANCA!E40</f>
        <v>160610.10999999999</v>
      </c>
      <c r="E1018" s="1">
        <v>0</v>
      </c>
      <c r="F1018" s="1">
        <v>0</v>
      </c>
      <c r="G1018" s="2">
        <f t="shared" si="22"/>
        <v>16726.066000000003</v>
      </c>
      <c r="H1018" s="2">
        <f t="shared" si="19"/>
        <v>0.48999999999068677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8679.75</v>
      </c>
      <c r="D1019" s="1">
        <f>BILANCA!E41</f>
        <v>210359.96</v>
      </c>
      <c r="E1019" s="1">
        <v>0</v>
      </c>
      <c r="F1019" s="1">
        <v>0</v>
      </c>
      <c r="G1019" s="2">
        <f t="shared" si="22"/>
        <v>15458.388119999998</v>
      </c>
      <c r="H1019" s="2">
        <f t="shared" si="19"/>
        <v>0.29000000000814907</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40060.43</v>
      </c>
      <c r="D1020" s="1">
        <f>BILANCA!E42</f>
        <v>247935.43</v>
      </c>
      <c r="E1020" s="1">
        <v>0</v>
      </c>
      <c r="F1020" s="1">
        <v>0</v>
      </c>
      <c r="G1020" s="2">
        <f t="shared" si="22"/>
        <v>19829.457729999998</v>
      </c>
      <c r="H1020" s="2">
        <f t="shared" si="19"/>
        <v>0.85999999999330612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2214</v>
      </c>
      <c r="E1021" s="1">
        <v>0</v>
      </c>
      <c r="F1021" s="1">
        <v>0</v>
      </c>
      <c r="G1021" s="2">
        <f t="shared" si="22"/>
        <v>168.26400000000001</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31380.68</v>
      </c>
      <c r="D1022" s="1">
        <f>BILANCA!E44</f>
        <v>39789.47</v>
      </c>
      <c r="E1022" s="1">
        <v>0</v>
      </c>
      <c r="F1022" s="1">
        <v>0</v>
      </c>
      <c r="G1022" s="2">
        <f t="shared" si="22"/>
        <v>4327.4251800000002</v>
      </c>
      <c r="H1022" s="2">
        <f t="shared" si="19"/>
        <v>0.79000000000087311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1205.6000000000004</v>
      </c>
      <c r="D1023" s="1">
        <f>BILANCA!E45</f>
        <v>722.47999999999956</v>
      </c>
      <c r="E1023" s="1">
        <v>0</v>
      </c>
      <c r="F1023" s="1">
        <v>0</v>
      </c>
      <c r="G1023" s="2">
        <f t="shared" si="22"/>
        <v>106.02239999999998</v>
      </c>
      <c r="H1023" s="2">
        <f t="shared" si="19"/>
        <v>0.87999999999919964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8628.75</v>
      </c>
      <c r="D1025" s="1">
        <f>BILANCA!E47</f>
        <v>8628.75</v>
      </c>
      <c r="E1025" s="1">
        <v>0</v>
      </c>
      <c r="F1025" s="1">
        <v>0</v>
      </c>
      <c r="G1025" s="2">
        <f t="shared" si="22"/>
        <v>1087.2225000000001</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7423.15</v>
      </c>
      <c r="D1028" s="1">
        <f>BILANCA!E50</f>
        <v>7906.27</v>
      </c>
      <c r="E1028" s="1">
        <v>0</v>
      </c>
      <c r="F1028" s="1">
        <v>0</v>
      </c>
      <c r="G1028" s="2">
        <f t="shared" si="22"/>
        <v>1045.6060499999999</v>
      </c>
      <c r="H1028" s="2">
        <f t="shared" si="19"/>
        <v>0.42000000000007276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2389.0100000000002</v>
      </c>
      <c r="D1029" s="1">
        <f>BILANCA!E51</f>
        <v>2389.0100000000002</v>
      </c>
      <c r="E1029" s="1">
        <v>0</v>
      </c>
      <c r="F1029" s="1">
        <v>0</v>
      </c>
      <c r="G1029" s="2">
        <f t="shared" si="22"/>
        <v>329.68338000000006</v>
      </c>
      <c r="H1029" s="2">
        <f t="shared" si="19"/>
        <v>2.0000000000436557E-2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167123.32999999999</v>
      </c>
      <c r="D1032" s="1">
        <f>BILANCA!E54</f>
        <v>171793.72</v>
      </c>
      <c r="E1032" s="1">
        <v>0</v>
      </c>
      <c r="F1032" s="1">
        <v>0</v>
      </c>
      <c r="G1032" s="2">
        <f t="shared" si="22"/>
        <v>25024.827730000001</v>
      </c>
      <c r="H1032" s="2">
        <f t="shared" si="19"/>
        <v>0.60999999998603016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167123.32999999999</v>
      </c>
      <c r="D1033" s="1">
        <f>BILANCA!E55</f>
        <v>171793.72</v>
      </c>
      <c r="E1033" s="1">
        <v>0</v>
      </c>
      <c r="F1033" s="1">
        <v>0</v>
      </c>
      <c r="G1033" s="2">
        <f t="shared" si="22"/>
        <v>25535.538499999999</v>
      </c>
      <c r="H1033" s="2">
        <f t="shared" si="19"/>
        <v>0.60999999998603016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111472.87000000001</v>
      </c>
      <c r="D1034" s="1">
        <f>BILANCA!E56</f>
        <v>354880.86</v>
      </c>
      <c r="E1034" s="1">
        <v>0</v>
      </c>
      <c r="F1034" s="1">
        <v>0</v>
      </c>
      <c r="G1034" s="2">
        <f t="shared" si="22"/>
        <v>41882.964089999994</v>
      </c>
      <c r="H1034" s="2">
        <f t="shared" si="19"/>
        <v>0.27000000000407454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8761.24</v>
      </c>
      <c r="D1035" s="1">
        <f>BILANCA!E57</f>
        <v>353530.47</v>
      </c>
      <c r="E1035" s="1">
        <v>0</v>
      </c>
      <c r="F1035" s="1">
        <v>0</v>
      </c>
      <c r="G1035" s="2">
        <f t="shared" si="22"/>
        <v>37222.753359999995</v>
      </c>
      <c r="H1035" s="2">
        <f t="shared" si="19"/>
        <v>0.70999999997184204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102711.63</v>
      </c>
      <c r="D1038" s="1">
        <f>BILANCA!E60</f>
        <v>1350.39</v>
      </c>
      <c r="E1038" s="1">
        <v>0</v>
      </c>
      <c r="F1038" s="1">
        <v>0</v>
      </c>
      <c r="G1038" s="2">
        <f t="shared" si="22"/>
        <v>5797.6825500000004</v>
      </c>
      <c r="H1038" s="2">
        <f t="shared" si="19"/>
        <v>0.75999999999544343</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104190.52</v>
      </c>
      <c r="D1041" s="1">
        <f>BILANCA!E63</f>
        <v>81487.11</v>
      </c>
      <c r="E1041" s="1">
        <v>0</v>
      </c>
      <c r="F1041" s="1">
        <v>0</v>
      </c>
      <c r="G1041" s="2">
        <f t="shared" si="22"/>
        <v>15495.55492</v>
      </c>
      <c r="H1041" s="2">
        <f t="shared" si="19"/>
        <v>0.58999999999650754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104190.52</v>
      </c>
      <c r="D1045" s="1">
        <f>BILANCA!E67</f>
        <v>81487.11</v>
      </c>
      <c r="E1045" s="1">
        <v>0</v>
      </c>
      <c r="F1045" s="1">
        <v>0</v>
      </c>
      <c r="G1045" s="2">
        <f t="shared" si="22"/>
        <v>16564.213879999999</v>
      </c>
      <c r="H1045" s="2">
        <f t="shared" si="19"/>
        <v>0.58999999999650754</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3597412.45</v>
      </c>
      <c r="D1046" s="1">
        <f>BILANCA!E68</f>
        <v>3061951.18</v>
      </c>
      <c r="E1046" s="1">
        <v>0</v>
      </c>
      <c r="F1046" s="1">
        <v>0</v>
      </c>
      <c r="G1046" s="2">
        <f t="shared" si="22"/>
        <v>612442.83302999998</v>
      </c>
      <c r="H1046" s="2">
        <f t="shared" si="19"/>
        <v>0.63000000035390258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2623212.94</v>
      </c>
      <c r="D1047" s="1">
        <f>BILANCA!E69</f>
        <v>2115244.04</v>
      </c>
      <c r="E1047" s="1">
        <v>0</v>
      </c>
      <c r="F1047" s="1">
        <v>0</v>
      </c>
      <c r="G1047" s="2">
        <f t="shared" si="22"/>
        <v>438636.86528000003</v>
      </c>
      <c r="H1047" s="2">
        <f t="shared" si="19"/>
        <v>0.10000000009313226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2623212.94</v>
      </c>
      <c r="D1048" s="1">
        <f>BILANCA!E70</f>
        <v>2115244.04</v>
      </c>
      <c r="E1048" s="1">
        <v>0</v>
      </c>
      <c r="F1048" s="1">
        <v>0</v>
      </c>
      <c r="G1048" s="2">
        <f t="shared" si="22"/>
        <v>445490.56629999995</v>
      </c>
      <c r="H1048" s="2">
        <f t="shared" si="19"/>
        <v>0.10000000009313226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2623212.94</v>
      </c>
      <c r="D1050" s="1">
        <f>BILANCA!E72</f>
        <v>2115244.04</v>
      </c>
      <c r="E1050" s="1">
        <v>0</v>
      </c>
      <c r="F1050" s="1">
        <v>0</v>
      </c>
      <c r="G1050" s="2">
        <f t="shared" si="22"/>
        <v>459197.96834000002</v>
      </c>
      <c r="H1050" s="2">
        <f t="shared" si="19"/>
        <v>0.10000000009313226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76248.090000000011</v>
      </c>
      <c r="D1056" s="1">
        <f>BILANCA!E78</f>
        <v>51518.78</v>
      </c>
      <c r="E1056" s="1">
        <v>0</v>
      </c>
      <c r="F1056" s="1">
        <v>0</v>
      </c>
      <c r="G1056" s="2">
        <f t="shared" si="22"/>
        <v>13087.85245</v>
      </c>
      <c r="H1056" s="2">
        <f t="shared" si="19"/>
        <v>0.31000000001222361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5529</v>
      </c>
      <c r="E1060" s="1">
        <v>0</v>
      </c>
      <c r="F1060" s="1">
        <v>0</v>
      </c>
      <c r="G1060" s="2">
        <f t="shared" si="22"/>
        <v>851.46600000000001</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328.49</v>
      </c>
      <c r="D1061" s="1">
        <f>BILANCA!E83</f>
        <v>99.45</v>
      </c>
      <c r="E1061" s="1">
        <v>0</v>
      </c>
      <c r="F1061" s="1">
        <v>0</v>
      </c>
      <c r="G1061" s="2">
        <f t="shared" si="22"/>
        <v>41.136420000000001</v>
      </c>
      <c r="H1061" s="2">
        <f t="shared" si="19"/>
        <v>0.94000000000001194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520.83000000000004</v>
      </c>
      <c r="E1062" s="1">
        <v>0</v>
      </c>
      <c r="F1062" s="1">
        <v>0</v>
      </c>
      <c r="G1062" s="2">
        <f t="shared" si="22"/>
        <v>82.291140000000013</v>
      </c>
      <c r="H1062" s="2">
        <f t="shared" si="19"/>
        <v>0.16999999999995907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75919.600000000006</v>
      </c>
      <c r="D1064" s="1">
        <f>BILANCA!E86</f>
        <v>45369.5</v>
      </c>
      <c r="E1064" s="1">
        <v>0</v>
      </c>
      <c r="F1064" s="1">
        <v>0</v>
      </c>
      <c r="G1064" s="2">
        <f t="shared" si="22"/>
        <v>13499.346600000001</v>
      </c>
      <c r="H1064" s="2">
        <f t="shared" si="19"/>
        <v>0.89999999999417923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15926.74</v>
      </c>
      <c r="D1065" s="1">
        <f>BILANCA!E87</f>
        <v>6636.14</v>
      </c>
      <c r="E1065" s="1">
        <v>0</v>
      </c>
      <c r="F1065" s="1">
        <v>0</v>
      </c>
      <c r="G1065" s="2">
        <f t="shared" si="22"/>
        <v>2394.3196400000002</v>
      </c>
      <c r="H1065" s="2">
        <f t="shared" si="19"/>
        <v>0.4000000000005457</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15926.74</v>
      </c>
      <c r="D1066" s="1">
        <f>BILANCA!E88</f>
        <v>6636.14</v>
      </c>
      <c r="E1066" s="1">
        <v>0</v>
      </c>
      <c r="F1066" s="1">
        <v>0</v>
      </c>
      <c r="G1066" s="2">
        <f t="shared" si="22"/>
        <v>2423.5186599999997</v>
      </c>
      <c r="H1066" s="2">
        <f t="shared" si="19"/>
        <v>0.4000000000005457</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15926.74</v>
      </c>
      <c r="D1071" s="1">
        <f>BILANCA!E93</f>
        <v>6636.14</v>
      </c>
      <c r="E1071" s="1">
        <v>0</v>
      </c>
      <c r="F1071" s="1">
        <v>0</v>
      </c>
      <c r="G1071" s="2">
        <f t="shared" si="22"/>
        <v>2569.5137599999998</v>
      </c>
      <c r="H1071" s="2">
        <f t="shared" si="23"/>
        <v>0.4000000000005457</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7830.6399999999994</v>
      </c>
      <c r="D1112" s="1">
        <f>BILANCA!E134</f>
        <v>7830.6399999999994</v>
      </c>
      <c r="E1112" s="1">
        <v>0</v>
      </c>
      <c r="F1112" s="1">
        <v>0</v>
      </c>
      <c r="G1112" s="2">
        <f t="shared" si="22"/>
        <v>3030.45768</v>
      </c>
      <c r="H1112" s="2">
        <f t="shared" si="23"/>
        <v>0.72000000000116415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7830.6399999999994</v>
      </c>
      <c r="D1113" s="1">
        <f>BILANCA!E135</f>
        <v>7830.6399999999994</v>
      </c>
      <c r="E1113" s="1">
        <v>0</v>
      </c>
      <c r="F1113" s="1">
        <v>0</v>
      </c>
      <c r="G1113" s="2">
        <f t="shared" si="22"/>
        <v>3053.9495999999999</v>
      </c>
      <c r="H1113" s="2">
        <f t="shared" si="23"/>
        <v>0.72000000000116415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7167.03</v>
      </c>
      <c r="D1117" s="1">
        <f>BILANCA!E139</f>
        <v>7167.03</v>
      </c>
      <c r="E1117" s="1">
        <v>0</v>
      </c>
      <c r="F1117" s="1">
        <v>0</v>
      </c>
      <c r="G1117" s="2">
        <f t="shared" si="22"/>
        <v>2881.14606</v>
      </c>
      <c r="H1117" s="2">
        <f t="shared" si="23"/>
        <v>5.9999999999490683E-2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663.61</v>
      </c>
      <c r="D1119" s="1">
        <f>BILANCA!E141</f>
        <v>663.61</v>
      </c>
      <c r="E1119" s="1">
        <v>0</v>
      </c>
      <c r="F1119" s="1">
        <v>0</v>
      </c>
      <c r="G1119" s="2">
        <f t="shared" si="22"/>
        <v>270.75288</v>
      </c>
      <c r="H1119" s="2">
        <f t="shared" si="23"/>
        <v>0.77999999999997272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255529.19999999998</v>
      </c>
      <c r="D1124" s="1">
        <f>BILANCA!E146</f>
        <v>200968.93000000002</v>
      </c>
      <c r="E1124" s="1">
        <v>0</v>
      </c>
      <c r="F1124" s="1">
        <v>0</v>
      </c>
      <c r="G1124" s="2">
        <f t="shared" si="22"/>
        <v>92702.855459999992</v>
      </c>
      <c r="H1124" s="2">
        <f t="shared" si="23"/>
        <v>0.26999999996041879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106794.51</v>
      </c>
      <c r="D1137" s="1">
        <f>BILANCA!E159</f>
        <v>67173.83</v>
      </c>
      <c r="E1137" s="1">
        <v>0</v>
      </c>
      <c r="F1137" s="1">
        <v>0</v>
      </c>
      <c r="G1137" s="2">
        <f t="shared" si="22"/>
        <v>37135.894180000003</v>
      </c>
      <c r="H1137" s="2">
        <f t="shared" si="23"/>
        <v>0.66000000000349246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157689.21</v>
      </c>
      <c r="D1138" s="1">
        <f>BILANCA!E160</f>
        <v>144662.87</v>
      </c>
      <c r="E1138" s="1">
        <v>0</v>
      </c>
      <c r="F1138" s="1">
        <v>0</v>
      </c>
      <c r="G1138" s="2">
        <f t="shared" si="22"/>
        <v>69287.317249999993</v>
      </c>
      <c r="H1138" s="2">
        <f t="shared" si="23"/>
        <v>0.33999999999650754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8954.52</v>
      </c>
      <c r="D1141" s="1">
        <f>BILANCA!E163</f>
        <v>10867.77</v>
      </c>
      <c r="E1141" s="1">
        <v>0</v>
      </c>
      <c r="F1141" s="1">
        <v>0</v>
      </c>
      <c r="G1141" s="2">
        <f t="shared" si="22"/>
        <v>4849.0294800000001</v>
      </c>
      <c r="H1141" s="2">
        <f t="shared" si="23"/>
        <v>0.70999999999912689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95.01</v>
      </c>
      <c r="D1142" s="1">
        <f>BILANCA!E164</f>
        <v>0</v>
      </c>
      <c r="E1142" s="1">
        <v>0</v>
      </c>
      <c r="F1142" s="1">
        <v>0</v>
      </c>
      <c r="G1142" s="2">
        <f t="shared" si="22"/>
        <v>15.106590000000001</v>
      </c>
      <c r="H1142" s="2">
        <f t="shared" si="23"/>
        <v>1.0000000000005116E-2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95.01</v>
      </c>
      <c r="D1144" s="1">
        <f>BILANCA!E166</f>
        <v>0</v>
      </c>
      <c r="E1144" s="1">
        <v>0</v>
      </c>
      <c r="F1144" s="1">
        <v>0</v>
      </c>
      <c r="G1144" s="2">
        <f t="shared" si="22"/>
        <v>15.296610000000001</v>
      </c>
      <c r="H1144" s="2">
        <f t="shared" si="23"/>
        <v>1.0000000000005116E-2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618569.83000000007</v>
      </c>
      <c r="D1148" s="1">
        <f>BILANCA!E170</f>
        <v>679752.65</v>
      </c>
      <c r="E1148" s="1">
        <v>0</v>
      </c>
      <c r="F1148" s="1">
        <v>0</v>
      </c>
      <c r="G1148" s="2">
        <f t="shared" si="22"/>
        <v>326382.39645</v>
      </c>
      <c r="H1148" s="2">
        <f t="shared" si="23"/>
        <v>0.51999999990221113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3012.91</v>
      </c>
      <c r="D1149" s="1">
        <f>BILANCA!E171</f>
        <v>1097.6500000000001</v>
      </c>
      <c r="E1149" s="1">
        <v>0</v>
      </c>
      <c r="F1149" s="1">
        <v>0</v>
      </c>
      <c r="G1149" s="2">
        <f t="shared" si="22"/>
        <v>864.56286</v>
      </c>
      <c r="H1149" s="2">
        <f t="shared" si="23"/>
        <v>0.44000000000005457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615556.92000000004</v>
      </c>
      <c r="D1151" s="1">
        <f>BILANCA!E173</f>
        <v>678655</v>
      </c>
      <c r="E1151" s="1">
        <v>0</v>
      </c>
      <c r="F1151" s="1">
        <v>0</v>
      </c>
      <c r="G1151" s="2">
        <f t="shared" si="22"/>
        <v>331441.64256000007</v>
      </c>
      <c r="H1151" s="2">
        <f t="shared" si="23"/>
        <v>7.9999999958090484E-2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6340009.370000001</v>
      </c>
      <c r="D1152" s="1">
        <f>BILANCA!E175</f>
        <v>6279423.1100000003</v>
      </c>
      <c r="E1152" s="1">
        <v>0</v>
      </c>
      <c r="F1152" s="1">
        <v>0</v>
      </c>
      <c r="G1152" s="2">
        <f t="shared" si="22"/>
        <v>3193906.5947100008</v>
      </c>
      <c r="H1152" s="2">
        <f t="shared" si="23"/>
        <v>0.48000000137835741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811771.36</v>
      </c>
      <c r="D1153" s="1">
        <f>BILANCA!E176</f>
        <v>916248.96</v>
      </c>
      <c r="E1153" s="1">
        <v>0</v>
      </c>
      <c r="F1153" s="1">
        <v>0</v>
      </c>
      <c r="G1153" s="2">
        <f t="shared" si="22"/>
        <v>449525.77760000003</v>
      </c>
      <c r="H1153" s="2">
        <f t="shared" si="23"/>
        <v>0.40000000002328306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740317.24</v>
      </c>
      <c r="D1154" s="1">
        <f>BILANCA!E177</f>
        <v>770065.95</v>
      </c>
      <c r="E1154" s="1">
        <v>0</v>
      </c>
      <c r="F1154" s="1">
        <v>0</v>
      </c>
      <c r="G1154" s="2">
        <f t="shared" si="22"/>
        <v>389956.80293999997</v>
      </c>
      <c r="H1154" s="2">
        <f t="shared" si="23"/>
        <v>0.2900000000372529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589411.54</v>
      </c>
      <c r="D1155" s="1">
        <f>BILANCA!E178</f>
        <v>658018.71</v>
      </c>
      <c r="E1155" s="1">
        <v>0</v>
      </c>
      <c r="F1155" s="1">
        <v>0</v>
      </c>
      <c r="G1155" s="2">
        <f t="shared" si="22"/>
        <v>327737.22112</v>
      </c>
      <c r="H1155" s="2">
        <f t="shared" si="23"/>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97305.83</v>
      </c>
      <c r="D1156" s="1">
        <f>BILANCA!E179</f>
        <v>56985.8</v>
      </c>
      <c r="E1156" s="1">
        <v>0</v>
      </c>
      <c r="F1156" s="1">
        <v>0</v>
      </c>
      <c r="G1156" s="2">
        <f t="shared" si="22"/>
        <v>36550.995389999996</v>
      </c>
      <c r="H1156" s="2">
        <f t="shared" si="23"/>
        <v>0.36999999999534339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634.36</v>
      </c>
      <c r="D1157" s="1">
        <f>BILANCA!E180</f>
        <v>140.85999999999999</v>
      </c>
      <c r="E1157" s="1">
        <v>0</v>
      </c>
      <c r="F1157" s="1">
        <v>0</v>
      </c>
      <c r="G1157" s="2">
        <f t="shared" si="22"/>
        <v>159.39792</v>
      </c>
      <c r="H1157" s="2">
        <f t="shared" si="23"/>
        <v>0.50000000000002842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184.16</v>
      </c>
      <c r="D1159" s="1">
        <f>BILANCA!E182</f>
        <v>136.13999999999999</v>
      </c>
      <c r="E1159" s="1">
        <v>0</v>
      </c>
      <c r="F1159" s="1">
        <v>0</v>
      </c>
      <c r="G1159" s="2">
        <f t="shared" si="22"/>
        <v>80.333439999999996</v>
      </c>
      <c r="H1159" s="2">
        <f t="shared" si="23"/>
        <v>0.29999999999998295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450.2</v>
      </c>
      <c r="D1160" s="1">
        <f>BILANCA!E183</f>
        <v>4.72</v>
      </c>
      <c r="E1160" s="1">
        <v>0</v>
      </c>
      <c r="F1160" s="1">
        <v>0</v>
      </c>
      <c r="G1160" s="2">
        <f t="shared" si="22"/>
        <v>81.356279999999984</v>
      </c>
      <c r="H1160" s="2">
        <f t="shared" si="23"/>
        <v>0.47999999999998888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52965.51</v>
      </c>
      <c r="D1165" s="1">
        <f>BILANCA!E188</f>
        <v>54920.58</v>
      </c>
      <c r="E1165" s="1">
        <v>0</v>
      </c>
      <c r="F1165" s="1">
        <v>0</v>
      </c>
      <c r="G1165" s="2">
        <f t="shared" si="22"/>
        <v>29630.81394</v>
      </c>
      <c r="H1165" s="2">
        <f t="shared" si="23"/>
        <v>0.9099999999962165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3872</v>
      </c>
      <c r="D1166" s="1">
        <f>BILANCA!E189</f>
        <v>692.13</v>
      </c>
      <c r="E1166" s="1">
        <v>0</v>
      </c>
      <c r="F1166" s="1">
        <v>0</v>
      </c>
      <c r="G1166" s="2">
        <f t="shared" si="22"/>
        <v>961.89558</v>
      </c>
      <c r="H1166" s="2">
        <f t="shared" si="23"/>
        <v>0.12999999999999545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67582.12</v>
      </c>
      <c r="D1183" s="1">
        <f>BILANCA!E206</f>
        <v>142746.88</v>
      </c>
      <c r="E1183" s="1">
        <v>0</v>
      </c>
      <c r="F1183" s="1">
        <v>0</v>
      </c>
      <c r="G1183" s="2">
        <f t="shared" si="22"/>
        <v>70615.176000000007</v>
      </c>
      <c r="H1183" s="2">
        <f t="shared" si="23"/>
        <v>0.23999999999068677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67582.12</v>
      </c>
      <c r="D1184" s="1">
        <f>BILANCA!E207</f>
        <v>142746.88</v>
      </c>
      <c r="E1184" s="1">
        <v>0</v>
      </c>
      <c r="F1184" s="1">
        <v>0</v>
      </c>
      <c r="G1184" s="2">
        <f t="shared" si="22"/>
        <v>70968.251880000011</v>
      </c>
      <c r="H1184" s="2">
        <f t="shared" si="23"/>
        <v>0.23999999999068677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67582.12</v>
      </c>
      <c r="D1191" s="1">
        <f>BILANCA!E214</f>
        <v>142746.88</v>
      </c>
      <c r="E1191" s="1">
        <v>0</v>
      </c>
      <c r="F1191" s="1">
        <v>0</v>
      </c>
      <c r="G1191" s="2">
        <f t="shared" si="22"/>
        <v>73439.783039999995</v>
      </c>
      <c r="H1191" s="2">
        <f t="shared" si="23"/>
        <v>0.23999999999068677</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2744</v>
      </c>
      <c r="E1211" s="1">
        <v>0</v>
      </c>
      <c r="F1211" s="1">
        <v>0</v>
      </c>
      <c r="G1211" s="2">
        <f t="shared" si="22"/>
        <v>1251.2640000000001</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2744</v>
      </c>
      <c r="E1213" s="1">
        <v>0</v>
      </c>
      <c r="F1213" s="1">
        <v>0</v>
      </c>
      <c r="G1213" s="2">
        <f t="shared" si="22"/>
        <v>1262.24</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5528238.0100000007</v>
      </c>
      <c r="D1214" s="1">
        <f>BILANCA!E237</f>
        <v>5363174.1500000004</v>
      </c>
      <c r="E1214" s="1">
        <v>0</v>
      </c>
      <c r="F1214" s="1">
        <v>0</v>
      </c>
      <c r="G1214" s="2">
        <f t="shared" si="22"/>
        <v>3754809.4376100004</v>
      </c>
      <c r="H1214" s="2">
        <f t="shared" si="23"/>
        <v>0.16000000108033419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2698772.18</v>
      </c>
      <c r="D1215" s="1">
        <f>BILANCA!E238</f>
        <v>3089191.85</v>
      </c>
      <c r="E1215" s="1">
        <v>0</v>
      </c>
      <c r="F1215" s="1">
        <v>0</v>
      </c>
      <c r="G1215" s="2">
        <f t="shared" si="22"/>
        <v>2059500.1641600002</v>
      </c>
      <c r="H1215" s="2">
        <f t="shared" si="23"/>
        <v>0.33000000007450581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2766354.3000000003</v>
      </c>
      <c r="D1216" s="1">
        <f>BILANCA!E239</f>
        <v>3231938.73</v>
      </c>
      <c r="E1216" s="1">
        <v>0</v>
      </c>
      <c r="F1216" s="1">
        <v>0</v>
      </c>
      <c r="G1216" s="2">
        <f t="shared" si="22"/>
        <v>2150644.0000800001</v>
      </c>
      <c r="H1216" s="2">
        <f t="shared" si="23"/>
        <v>0.57000000029802322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2638406.39</v>
      </c>
      <c r="D1217" s="1">
        <f>BILANCA!E240</f>
        <v>3135984.83</v>
      </c>
      <c r="E1217" s="1">
        <v>0</v>
      </c>
      <c r="F1217" s="1">
        <v>0</v>
      </c>
      <c r="G1217" s="2">
        <f t="shared" si="22"/>
        <v>2085027.9957000003</v>
      </c>
      <c r="H1217" s="2">
        <f t="shared" si="23"/>
        <v>0.56000000005587935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127947.91</v>
      </c>
      <c r="D1218" s="1">
        <f>BILANCA!E241</f>
        <v>95953.9</v>
      </c>
      <c r="E1218" s="1">
        <v>0</v>
      </c>
      <c r="F1218" s="1">
        <v>0</v>
      </c>
      <c r="G1218" s="2">
        <f t="shared" si="22"/>
        <v>75166.091849999997</v>
      </c>
      <c r="H1218" s="2">
        <f t="shared" si="23"/>
        <v>0.19000000000232831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67582.12</v>
      </c>
      <c r="D1219" s="1">
        <f>BILANCA!E242</f>
        <v>142746.88</v>
      </c>
      <c r="E1219" s="1">
        <v>0</v>
      </c>
      <c r="F1219" s="1">
        <v>0</v>
      </c>
      <c r="G1219" s="2">
        <f t="shared" si="22"/>
        <v>83325.907679999989</v>
      </c>
      <c r="H1219" s="2">
        <f t="shared" si="23"/>
        <v>0.23999999999068677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67582.12</v>
      </c>
      <c r="D1220" s="1">
        <f>BILANCA!E243</f>
        <v>142746.88</v>
      </c>
      <c r="E1220" s="1">
        <v>0</v>
      </c>
      <c r="F1220" s="1">
        <v>0</v>
      </c>
      <c r="G1220" s="2">
        <f t="shared" si="22"/>
        <v>83678.983560000008</v>
      </c>
      <c r="H1220" s="2">
        <f t="shared" si="23"/>
        <v>0.23999999999068677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2596389.13</v>
      </c>
      <c r="D1222" s="1">
        <f>BILANCA!E245</f>
        <v>2093591.02</v>
      </c>
      <c r="E1222" s="1">
        <v>0</v>
      </c>
      <c r="F1222" s="1">
        <v>0</v>
      </c>
      <c r="G1222" s="2">
        <f t="shared" si="22"/>
        <v>1621273.5096299998</v>
      </c>
      <c r="H1222" s="2">
        <f t="shared" si="23"/>
        <v>0.14999999990686774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2906893.31</v>
      </c>
      <c r="D1223" s="1">
        <f>BILANCA!E246</f>
        <v>3047235.64</v>
      </c>
      <c r="E1223" s="1">
        <v>0</v>
      </c>
      <c r="F1223" s="1">
        <v>0</v>
      </c>
      <c r="G1223" s="2">
        <f t="shared" si="22"/>
        <v>2160327.5016000001</v>
      </c>
      <c r="H1223" s="2">
        <f t="shared" si="23"/>
        <v>0.66999999992549419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2906893.31</v>
      </c>
      <c r="D1224" s="1">
        <f>BILANCA!E247</f>
        <v>2964210.65</v>
      </c>
      <c r="E1224" s="1">
        <v>0</v>
      </c>
      <c r="F1224" s="1">
        <v>0</v>
      </c>
      <c r="G1224" s="2">
        <f t="shared" si="22"/>
        <v>2129310.8210100001</v>
      </c>
      <c r="H1224" s="2">
        <f t="shared" si="23"/>
        <v>0.66000000014901161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83024.990000000005</v>
      </c>
      <c r="E1226" s="1">
        <v>0</v>
      </c>
      <c r="F1226" s="1">
        <v>0</v>
      </c>
      <c r="G1226" s="2">
        <f t="shared" si="22"/>
        <v>40350.145140000001</v>
      </c>
      <c r="H1226" s="2">
        <f t="shared" si="23"/>
        <v>9.9999999947613105E-3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310504.18</v>
      </c>
      <c r="D1227" s="1">
        <f>BILANCA!E250</f>
        <v>953644.62</v>
      </c>
      <c r="E1227" s="1">
        <v>0</v>
      </c>
      <c r="F1227" s="1">
        <v>0</v>
      </c>
      <c r="G1227" s="2">
        <f t="shared" si="22"/>
        <v>541141.59447999997</v>
      </c>
      <c r="H1227" s="2">
        <f t="shared" si="23"/>
        <v>0.55999999999767169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285775.19</v>
      </c>
      <c r="D1229" s="1">
        <f>BILANCA!E252</f>
        <v>953644.62</v>
      </c>
      <c r="E1229" s="1">
        <v>0</v>
      </c>
      <c r="F1229" s="1">
        <v>0</v>
      </c>
      <c r="G1229" s="2">
        <f t="shared" si="22"/>
        <v>539493.84978000005</v>
      </c>
      <c r="H1229" s="2">
        <f t="shared" si="23"/>
        <v>0.57000000000698492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24728.99</v>
      </c>
      <c r="D1230" s="1">
        <f>BILANCA!E253</f>
        <v>0</v>
      </c>
      <c r="E1230" s="1">
        <v>0</v>
      </c>
      <c r="F1230" s="1">
        <v>0</v>
      </c>
      <c r="G1230" s="2">
        <f t="shared" si="22"/>
        <v>6108.0605300000007</v>
      </c>
      <c r="H1230" s="2">
        <f t="shared" si="23"/>
        <v>9.9999999983992893E-3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232981.69</v>
      </c>
      <c r="D1232" s="1">
        <f>BILANCA!E255</f>
        <v>180391.28</v>
      </c>
      <c r="E1232" s="1">
        <v>0</v>
      </c>
      <c r="F1232" s="1">
        <v>0</v>
      </c>
      <c r="G1232" s="2">
        <f t="shared" si="22"/>
        <v>147847.29824999999</v>
      </c>
      <c r="H1232" s="2">
        <f t="shared" si="23"/>
        <v>0.58999999999650754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95.01</v>
      </c>
      <c r="D1233" s="1">
        <f>BILANCA!E256</f>
        <v>0</v>
      </c>
      <c r="E1233" s="1">
        <v>0</v>
      </c>
      <c r="F1233" s="1">
        <v>0</v>
      </c>
      <c r="G1233" s="2">
        <f t="shared" si="22"/>
        <v>23.752500000000001</v>
      </c>
      <c r="H1233" s="2">
        <f t="shared" si="23"/>
        <v>1.0000000000005116E-2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25102578.879999999</v>
      </c>
      <c r="D1236" s="1">
        <f>BILANCA!E259</f>
        <v>25132612.690000001</v>
      </c>
      <c r="E1236" s="1">
        <v>0</v>
      </c>
      <c r="F1236" s="1">
        <v>0</v>
      </c>
      <c r="G1236" s="2">
        <f t="shared" si="22"/>
        <v>19068054.477779999</v>
      </c>
      <c r="H1236" s="2">
        <f t="shared" si="23"/>
        <v>0.42999999970197678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25102578.879999999</v>
      </c>
      <c r="D1237" s="1">
        <f>BILANCA!E260</f>
        <v>25132612.690000001</v>
      </c>
      <c r="E1237" s="1">
        <v>0</v>
      </c>
      <c r="F1237" s="1">
        <v>0</v>
      </c>
      <c r="G1237" s="2">
        <f t="shared" si="22"/>
        <v>19143422.28204</v>
      </c>
      <c r="H1237" s="2">
        <f t="shared" si="23"/>
        <v>0.42999999970197678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15926.74</v>
      </c>
      <c r="D1238" s="1">
        <f>BILANCA!E262</f>
        <v>0</v>
      </c>
      <c r="E1238" s="1">
        <v>0</v>
      </c>
      <c r="F1238" s="1">
        <v>0</v>
      </c>
      <c r="G1238" s="2">
        <f t="shared" si="22"/>
        <v>4061.3186999999998</v>
      </c>
      <c r="H1238" s="2">
        <f t="shared" si="23"/>
        <v>0.26000000000021828</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6636.14</v>
      </c>
      <c r="E1239" s="1">
        <v>0</v>
      </c>
      <c r="F1239" s="1">
        <v>0</v>
      </c>
      <c r="G1239" s="2">
        <f t="shared" si="22"/>
        <v>3397.7036800000001</v>
      </c>
      <c r="H1239" s="2">
        <f t="shared" si="23"/>
        <v>0.14000000000032742</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186674.99</v>
      </c>
      <c r="D1240" s="1">
        <f>BILANCA!E264</f>
        <v>139726.96</v>
      </c>
      <c r="E1240" s="1">
        <v>0</v>
      </c>
      <c r="F1240" s="1">
        <v>0</v>
      </c>
      <c r="G1240" s="2">
        <f t="shared" si="22"/>
        <v>119795.12987</v>
      </c>
      <c r="H1240" s="2">
        <f t="shared" si="23"/>
        <v>5.0000000017462298E-2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77808.73</v>
      </c>
      <c r="D1241" s="1">
        <f>BILANCA!E265</f>
        <v>72109.740000000005</v>
      </c>
      <c r="E1241" s="1">
        <v>0</v>
      </c>
      <c r="F1241" s="1">
        <v>0</v>
      </c>
      <c r="G1241" s="2">
        <f t="shared" si="22"/>
        <v>57283.278180000001</v>
      </c>
      <c r="H1241" s="2">
        <f t="shared" si="23"/>
        <v>0.52999999999883585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95.01</v>
      </c>
      <c r="D1243" s="1">
        <f>BILANCA!E267</f>
        <v>0</v>
      </c>
      <c r="E1243" s="1">
        <v>0</v>
      </c>
      <c r="F1243" s="1">
        <v>0</v>
      </c>
      <c r="G1243" s="2">
        <f t="shared" si="24"/>
        <v>24.702600000000004</v>
      </c>
      <c r="H1243" s="2">
        <f t="shared" si="23"/>
        <v>1.0000000000005116E-2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15662.22</v>
      </c>
      <c r="D1244" s="1">
        <f>BILANCA!E268</f>
        <v>13081.98</v>
      </c>
      <c r="E1244" s="1">
        <v>0</v>
      </c>
      <c r="F1244" s="1">
        <v>0</v>
      </c>
      <c r="G1244" s="2">
        <f t="shared" si="24"/>
        <v>10916.63298</v>
      </c>
      <c r="H1244" s="2">
        <f t="shared" si="23"/>
        <v>0.23999999999978172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60257.38</v>
      </c>
      <c r="D1245" s="1">
        <f>BILANCA!E269</f>
        <v>32287.52</v>
      </c>
      <c r="E1245" s="1">
        <v>0</v>
      </c>
      <c r="F1245" s="1">
        <v>0</v>
      </c>
      <c r="G1245" s="2">
        <f t="shared" si="24"/>
        <v>32706.094040000004</v>
      </c>
      <c r="H1245" s="2">
        <f t="shared" si="23"/>
        <v>0.8599999999969441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10639.39</v>
      </c>
      <c r="E1263" s="1">
        <v>0</v>
      </c>
      <c r="F1263" s="1">
        <v>0</v>
      </c>
      <c r="G1263" s="2">
        <f t="shared" si="24"/>
        <v>5958.0583999999999</v>
      </c>
      <c r="H1263" s="2">
        <f t="shared" si="23"/>
        <v>0.38999999999941792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740317.24</v>
      </c>
      <c r="D1264" s="1">
        <f>BILANCA!E288</f>
        <v>759426.56000000006</v>
      </c>
      <c r="E1264" s="1">
        <v>0</v>
      </c>
      <c r="F1264" s="1">
        <v>0</v>
      </c>
      <c r="G1264" s="2">
        <f t="shared" si="24"/>
        <v>634826.8711600001</v>
      </c>
      <c r="H1264" s="2">
        <f t="shared" si="23"/>
        <v>0.67999999993480742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3872</v>
      </c>
      <c r="D1266" s="1">
        <f>BILANCA!E290</f>
        <v>692.13</v>
      </c>
      <c r="E1266" s="1">
        <v>0</v>
      </c>
      <c r="F1266" s="1">
        <v>0</v>
      </c>
      <c r="G1266" s="2">
        <f t="shared" si="24"/>
        <v>1487.5215799999999</v>
      </c>
      <c r="H1266" s="2">
        <f t="shared" si="23"/>
        <v>0.12999999999999545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67582.12</v>
      </c>
      <c r="D1270" s="1">
        <f>BILANCA!E294</f>
        <v>142746.88</v>
      </c>
      <c r="E1270" s="1">
        <v>0</v>
      </c>
      <c r="F1270" s="1">
        <v>0</v>
      </c>
      <c r="G1270" s="2">
        <f t="shared" si="24"/>
        <v>101332.77755999999</v>
      </c>
      <c r="H1270" s="2">
        <f t="shared" si="23"/>
        <v>0.23999999999068677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265.45</v>
      </c>
      <c r="D1271" s="1">
        <f>BILANCA!E295</f>
        <v>0</v>
      </c>
      <c r="E1271" s="1">
        <v>0</v>
      </c>
      <c r="F1271" s="1">
        <v>0</v>
      </c>
      <c r="G1271" s="2">
        <f t="shared" si="24"/>
        <v>76.44959999999999</v>
      </c>
      <c r="H1271" s="2">
        <f t="shared" si="23"/>
        <v>0.44999999999998863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2343.4299999999998</v>
      </c>
      <c r="D1273" s="1">
        <f>BILANCA!E297</f>
        <v>8496.9</v>
      </c>
      <c r="E1273" s="1">
        <v>0</v>
      </c>
      <c r="F1273" s="1">
        <v>0</v>
      </c>
      <c r="G1273" s="2">
        <f t="shared" si="24"/>
        <v>5607.796699999999</v>
      </c>
      <c r="H1273" s="2">
        <f t="shared" si="23"/>
        <v>0.53000000000020009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5598.84</v>
      </c>
      <c r="E1275" s="1">
        <v>0</v>
      </c>
      <c r="F1275" s="1">
        <v>0</v>
      </c>
      <c r="G1275" s="2">
        <f t="shared" si="24"/>
        <v>3269.7225599999997</v>
      </c>
      <c r="H1275" s="2">
        <f t="shared" si="23"/>
        <v>0.15999999999985448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4907.79</v>
      </c>
      <c r="D1278" s="1">
        <f>BILANCA!E302</f>
        <v>12506.03</v>
      </c>
      <c r="E1278" s="1">
        <v>0</v>
      </c>
      <c r="F1278" s="1">
        <v>0</v>
      </c>
      <c r="G1278" s="2">
        <f t="shared" si="24"/>
        <v>8826.3557500000006</v>
      </c>
      <c r="H1278" s="2">
        <f t="shared" si="23"/>
        <v>0.24000000000069122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67582.12</v>
      </c>
      <c r="D1288" s="1">
        <f>BILANCA!E312</f>
        <v>142746.88</v>
      </c>
      <c r="E1288" s="1">
        <v>0</v>
      </c>
      <c r="F1288" s="1">
        <v>0</v>
      </c>
      <c r="G1288" s="2">
        <f t="shared" si="24"/>
        <v>107688.1434</v>
      </c>
      <c r="H1288" s="2">
        <f t="shared" si="23"/>
        <v>0.23999999999068677</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10383396.59</v>
      </c>
      <c r="D1408" s="1">
        <f>'RAS-funkcijski'!E114</f>
        <v>11452006.16</v>
      </c>
      <c r="E1408" s="1">
        <v>0</v>
      </c>
      <c r="F1408" s="1">
        <v>0</v>
      </c>
      <c r="G1408" s="2">
        <f t="shared" si="24"/>
        <v>3661614.9801000003</v>
      </c>
      <c r="H1408" s="2">
        <f t="shared" si="27"/>
        <v>0.57000000029802322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10383396.59</v>
      </c>
      <c r="D1416" s="1">
        <f>'RAS-funkcijski'!E122</f>
        <v>11452006.16</v>
      </c>
      <c r="E1416" s="1">
        <v>0</v>
      </c>
      <c r="F1416" s="1">
        <v>0</v>
      </c>
      <c r="G1416" s="2">
        <f t="shared" si="24"/>
        <v>3927914.2513799998</v>
      </c>
      <c r="H1416" s="2">
        <f t="shared" si="27"/>
        <v>0.57000000029802322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10383396.59</v>
      </c>
      <c r="D1417" s="1">
        <f>'RAS-funkcijski'!E123</f>
        <v>11452006.16</v>
      </c>
      <c r="E1417" s="1">
        <v>0</v>
      </c>
      <c r="F1417" s="1">
        <v>0</v>
      </c>
      <c r="G1417" s="2">
        <f t="shared" si="24"/>
        <v>3961201.6602899996</v>
      </c>
      <c r="H1417" s="2">
        <f t="shared" si="27"/>
        <v>0.57000000029802322</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10383396.59</v>
      </c>
      <c r="D1435" s="13">
        <f>'RAS-funkcijski'!E141</f>
        <v>11452006.16</v>
      </c>
      <c r="E1435" s="13">
        <v>0</v>
      </c>
      <c r="F1435" s="13">
        <v>0</v>
      </c>
      <c r="G1435" s="14">
        <f t="shared" si="24"/>
        <v>4560375.0206700005</v>
      </c>
      <c r="H1435" s="14">
        <f t="shared" si="27"/>
        <v>0.57000000029802322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72699.95</v>
      </c>
      <c r="D1436" s="6">
        <f>'P-VRIO'!E5</f>
        <v>2705.33</v>
      </c>
      <c r="E1436" s="6">
        <v>0</v>
      </c>
      <c r="F1436" s="6">
        <v>0</v>
      </c>
      <c r="G1436" s="7">
        <f t="shared" si="24"/>
        <v>78.110610000000008</v>
      </c>
      <c r="H1436" s="7">
        <f t="shared" si="27"/>
        <v>0.38000000000283762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2615.98</v>
      </c>
      <c r="E1437" s="1">
        <v>0</v>
      </c>
      <c r="F1437" s="1">
        <v>0</v>
      </c>
      <c r="G1437" s="2">
        <f t="shared" si="24"/>
        <v>10.46392</v>
      </c>
      <c r="H1437" s="2">
        <f t="shared" si="27"/>
        <v>1.999999999998181E-2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2615.98</v>
      </c>
      <c r="E1438" s="1">
        <v>0</v>
      </c>
      <c r="F1438" s="1">
        <v>0</v>
      </c>
      <c r="G1438" s="2">
        <f t="shared" si="24"/>
        <v>15.695880000000001</v>
      </c>
      <c r="H1438" s="2">
        <f t="shared" si="27"/>
        <v>1.999999999998181E-2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775.56</v>
      </c>
      <c r="E1440" s="1">
        <v>0</v>
      </c>
      <c r="F1440" s="1">
        <v>0</v>
      </c>
      <c r="G1440" s="2">
        <f t="shared" si="24"/>
        <v>7.7555999999999994</v>
      </c>
      <c r="H1440" s="2">
        <f t="shared" si="27"/>
        <v>0.44000000000005457</v>
      </c>
      <c r="I1440" s="10">
        <f t="shared" si="28"/>
        <v>3.4124640000004232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1840.42</v>
      </c>
      <c r="E1442" s="1">
        <v>0</v>
      </c>
      <c r="F1442" s="1">
        <v>0</v>
      </c>
      <c r="G1442" s="2">
        <f t="shared" si="24"/>
        <v>25.765880000000003</v>
      </c>
      <c r="H1442" s="2">
        <f t="shared" si="27"/>
        <v>0.42000000000007276</v>
      </c>
      <c r="I1442" s="10">
        <f t="shared" si="28"/>
        <v>10.821669600001876</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72699.95</v>
      </c>
      <c r="D1453" s="1">
        <f>'P-VRIO'!E22</f>
        <v>89.35</v>
      </c>
      <c r="E1453" s="1">
        <v>0</v>
      </c>
      <c r="F1453" s="1">
        <v>0</v>
      </c>
      <c r="G1453" s="2">
        <f t="shared" si="24"/>
        <v>1311.8156999999999</v>
      </c>
      <c r="H1453" s="2">
        <f t="shared" si="27"/>
        <v>0.4000000000029047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72699.95</v>
      </c>
      <c r="D1454" s="1">
        <f>'P-VRIO'!E23</f>
        <v>89.35</v>
      </c>
      <c r="E1454" s="1">
        <v>0</v>
      </c>
      <c r="F1454" s="1">
        <v>0</v>
      </c>
      <c r="G1454" s="2">
        <f t="shared" si="24"/>
        <v>1384.6943499999998</v>
      </c>
      <c r="H1454" s="2">
        <f t="shared" si="27"/>
        <v>0.4000000000029047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72699.95</v>
      </c>
      <c r="D1456" s="1">
        <f>'P-VRIO'!E25</f>
        <v>89.35</v>
      </c>
      <c r="E1456" s="1">
        <v>0</v>
      </c>
      <c r="F1456" s="1">
        <v>0</v>
      </c>
      <c r="G1456" s="2">
        <f t="shared" si="24"/>
        <v>1530.45165</v>
      </c>
      <c r="H1456" s="2">
        <f t="shared" si="27"/>
        <v>0.4000000000029047</v>
      </c>
      <c r="I1456" s="10">
        <f t="shared" si="30"/>
        <v>612.18066000444549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811771.35</v>
      </c>
      <c r="D1480" s="6"/>
      <c r="E1480" s="6">
        <v>0</v>
      </c>
      <c r="F1480" s="6">
        <v>0</v>
      </c>
      <c r="G1480" s="7">
        <f t="shared" ref="G1480:G1580" si="34">B1480/1000*C1480</f>
        <v>811.77134999999998</v>
      </c>
      <c r="H1480" s="7">
        <f t="shared" ref="H1480:H1580" si="35">ABS(C1480-ROUND(C1480,0))</f>
        <v>0.34999999997671694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11890745.93</v>
      </c>
      <c r="D1481" s="1">
        <v>0</v>
      </c>
      <c r="E1481" s="1">
        <v>0</v>
      </c>
      <c r="F1481" s="1">
        <v>0</v>
      </c>
      <c r="G1481" s="2">
        <f t="shared" si="34"/>
        <v>23781.491859999998</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10881128.609999999</v>
      </c>
      <c r="D1483" s="1">
        <v>0</v>
      </c>
      <c r="E1483" s="1">
        <v>0</v>
      </c>
      <c r="F1483" s="1">
        <v>0</v>
      </c>
      <c r="G1483" s="2">
        <f t="shared" si="34"/>
        <v>43524.514439999999</v>
      </c>
      <c r="H1483" s="2">
        <f t="shared" si="35"/>
        <v>0.39000000059604645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7795898.9299999997</v>
      </c>
      <c r="D1484" s="1">
        <v>0</v>
      </c>
      <c r="E1484" s="1">
        <v>0</v>
      </c>
      <c r="F1484" s="1">
        <v>0</v>
      </c>
      <c r="G1484" s="2">
        <f t="shared" si="34"/>
        <v>38979.494650000001</v>
      </c>
      <c r="H1484" s="2">
        <f t="shared" si="35"/>
        <v>7.0000000298023224E-2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2159972.33</v>
      </c>
      <c r="D1485" s="1">
        <v>0</v>
      </c>
      <c r="E1485" s="1">
        <v>0</v>
      </c>
      <c r="F1485" s="1">
        <v>0</v>
      </c>
      <c r="G1485" s="2">
        <f t="shared" si="34"/>
        <v>12959.833980000001</v>
      </c>
      <c r="H1485" s="2">
        <f t="shared" si="35"/>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27955.68</v>
      </c>
      <c r="D1486" s="1">
        <v>0</v>
      </c>
      <c r="E1486" s="1">
        <v>0</v>
      </c>
      <c r="F1486" s="1">
        <v>0</v>
      </c>
      <c r="G1486" s="2">
        <f t="shared" si="34"/>
        <v>195.68976000000001</v>
      </c>
      <c r="H1486" s="2">
        <f t="shared" si="35"/>
        <v>0.31999999999970896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478045.48</v>
      </c>
      <c r="D1489" s="1">
        <v>0</v>
      </c>
      <c r="E1489" s="1">
        <v>0</v>
      </c>
      <c r="F1489" s="1">
        <v>0</v>
      </c>
      <c r="G1489" s="2">
        <f t="shared" si="34"/>
        <v>4780.4547999999995</v>
      </c>
      <c r="H1489" s="2">
        <f t="shared" si="35"/>
        <v>0.47999999998137355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419256.19</v>
      </c>
      <c r="D1491" s="1">
        <v>0</v>
      </c>
      <c r="E1491" s="1">
        <v>0</v>
      </c>
      <c r="F1491" s="1">
        <v>0</v>
      </c>
      <c r="G1491" s="2">
        <f t="shared" si="34"/>
        <v>5031.0742799999998</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907707.44</v>
      </c>
      <c r="D1492" s="1">
        <v>0</v>
      </c>
      <c r="E1492" s="1">
        <v>0</v>
      </c>
      <c r="F1492" s="1">
        <v>0</v>
      </c>
      <c r="G1492" s="2">
        <f t="shared" si="34"/>
        <v>11800.196719999998</v>
      </c>
      <c r="H1492" s="2">
        <f t="shared" si="35"/>
        <v>0.43999999994412065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101909.88</v>
      </c>
      <c r="D1493" s="1">
        <v>0</v>
      </c>
      <c r="E1493" s="1">
        <v>0</v>
      </c>
      <c r="F1493" s="1">
        <v>0</v>
      </c>
      <c r="G1493" s="2">
        <f t="shared" si="34"/>
        <v>1426.7383200000002</v>
      </c>
      <c r="H1493" s="2">
        <f t="shared" si="35"/>
        <v>0.11999999999534339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101909.88</v>
      </c>
      <c r="D1497" s="1">
        <v>0</v>
      </c>
      <c r="E1497" s="1">
        <v>0</v>
      </c>
      <c r="F1497" s="1">
        <v>0</v>
      </c>
      <c r="G1497" s="2">
        <f t="shared" si="34"/>
        <v>1834.3778399999999</v>
      </c>
      <c r="H1497" s="2">
        <f t="shared" si="35"/>
        <v>0.11999999999534339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11789012.32</v>
      </c>
      <c r="D1499" s="1">
        <v>0</v>
      </c>
      <c r="E1499" s="1">
        <v>0</v>
      </c>
      <c r="F1499" s="1">
        <v>0</v>
      </c>
      <c r="G1499" s="2">
        <f t="shared" si="34"/>
        <v>235780.2464</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10851379.890000001</v>
      </c>
      <c r="D1501" s="1">
        <v>0</v>
      </c>
      <c r="E1501" s="1">
        <v>0</v>
      </c>
      <c r="F1501" s="1">
        <v>0</v>
      </c>
      <c r="G1501" s="2">
        <f t="shared" si="34"/>
        <v>238730.35758000001</v>
      </c>
      <c r="H1501" s="2">
        <f t="shared" si="35"/>
        <v>0.10999999940395355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7727291.7599999998</v>
      </c>
      <c r="D1502" s="1">
        <v>0</v>
      </c>
      <c r="E1502" s="1">
        <v>0</v>
      </c>
      <c r="F1502" s="1">
        <v>0</v>
      </c>
      <c r="G1502" s="2">
        <f t="shared" si="34"/>
        <v>177727.71047999998</v>
      </c>
      <c r="H1502" s="2">
        <f t="shared" si="35"/>
        <v>0.24000000022351742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2200292.34</v>
      </c>
      <c r="D1503" s="1">
        <v>0</v>
      </c>
      <c r="E1503" s="1">
        <v>0</v>
      </c>
      <c r="F1503" s="1">
        <v>0</v>
      </c>
      <c r="G1503" s="2">
        <f t="shared" si="34"/>
        <v>52807.016159999999</v>
      </c>
      <c r="H1503" s="2">
        <f t="shared" si="35"/>
        <v>0.33999999985098839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28449.18</v>
      </c>
      <c r="D1504" s="1">
        <v>0</v>
      </c>
      <c r="E1504" s="1">
        <v>0</v>
      </c>
      <c r="F1504" s="1">
        <v>0</v>
      </c>
      <c r="G1504" s="2">
        <f t="shared" si="34"/>
        <v>711.22950000000003</v>
      </c>
      <c r="H1504" s="2">
        <f t="shared" si="35"/>
        <v>0.18000000000029104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478045.48</v>
      </c>
      <c r="D1507" s="1">
        <v>0</v>
      </c>
      <c r="E1507" s="1">
        <v>0</v>
      </c>
      <c r="F1507" s="1">
        <v>0</v>
      </c>
      <c r="G1507" s="2">
        <f t="shared" si="34"/>
        <v>13385.273439999999</v>
      </c>
      <c r="H1507" s="2">
        <f t="shared" si="35"/>
        <v>0.47999999998137355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417301.13</v>
      </c>
      <c r="D1509" s="1">
        <v>0</v>
      </c>
      <c r="E1509" s="1">
        <v>0</v>
      </c>
      <c r="F1509" s="1">
        <v>0</v>
      </c>
      <c r="G1509" s="2">
        <f t="shared" si="34"/>
        <v>12519.0339</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910887.31</v>
      </c>
      <c r="D1510" s="1">
        <v>0</v>
      </c>
      <c r="E1510" s="1">
        <v>0</v>
      </c>
      <c r="F1510" s="1">
        <v>0</v>
      </c>
      <c r="G1510" s="2">
        <f t="shared" si="34"/>
        <v>28237.50661</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26745.119999999999</v>
      </c>
      <c r="D1511" s="1">
        <v>0</v>
      </c>
      <c r="E1511" s="1">
        <v>0</v>
      </c>
      <c r="F1511" s="1">
        <v>0</v>
      </c>
      <c r="G1511" s="2">
        <f t="shared" si="34"/>
        <v>855.84384</v>
      </c>
      <c r="H1511" s="2">
        <f t="shared" si="35"/>
        <v>0.11999999999898137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26745.119999999999</v>
      </c>
      <c r="D1515" s="1">
        <v>0</v>
      </c>
      <c r="E1515" s="1">
        <v>0</v>
      </c>
      <c r="F1515" s="1">
        <v>0</v>
      </c>
      <c r="G1515" s="2">
        <f t="shared" si="34"/>
        <v>962.82431999999994</v>
      </c>
      <c r="H1515" s="2">
        <f t="shared" si="35"/>
        <v>0.11999999999898137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913504.95999999903</v>
      </c>
      <c r="D1517" s="1">
        <v>0</v>
      </c>
      <c r="E1517" s="1">
        <v>0</v>
      </c>
      <c r="F1517" s="1">
        <v>0</v>
      </c>
      <c r="G1517" s="2">
        <f t="shared" si="34"/>
        <v>34713.188479999961</v>
      </c>
      <c r="H1517" s="2">
        <f t="shared" si="35"/>
        <v>4.0000000968575478E-2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913504.96000000008</v>
      </c>
      <c r="D1576" s="1">
        <v>0</v>
      </c>
      <c r="E1576" s="1">
        <v>0</v>
      </c>
      <c r="F1576" s="1">
        <v>0</v>
      </c>
      <c r="G1576" s="2">
        <f t="shared" si="34"/>
        <v>88609.981120000011</v>
      </c>
      <c r="H1576" s="2">
        <f t="shared" si="35"/>
        <v>3.9999999920837581E-2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12506.03</v>
      </c>
      <c r="D1577" s="1">
        <v>0</v>
      </c>
      <c r="E1577" s="1">
        <v>0</v>
      </c>
      <c r="F1577" s="1">
        <v>0</v>
      </c>
      <c r="G1577" s="2">
        <f t="shared" si="34"/>
        <v>1225.59094</v>
      </c>
      <c r="H1577" s="2">
        <f t="shared" si="35"/>
        <v>3.0000000000654836E-2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757559.92</v>
      </c>
      <c r="D1578" s="1">
        <v>0</v>
      </c>
      <c r="E1578" s="1">
        <v>0</v>
      </c>
      <c r="F1578" s="1">
        <v>0</v>
      </c>
      <c r="G1578" s="2">
        <f t="shared" si="34"/>
        <v>74998.432080000013</v>
      </c>
      <c r="H1578" s="2">
        <f t="shared" si="35"/>
        <v>7.9999999958090484E-2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692.13</v>
      </c>
      <c r="D1579" s="1">
        <v>0</v>
      </c>
      <c r="E1579" s="1">
        <v>0</v>
      </c>
      <c r="F1579" s="1">
        <v>0</v>
      </c>
      <c r="G1579" s="2">
        <f t="shared" si="34"/>
        <v>69.213000000000008</v>
      </c>
      <c r="H1579" s="2">
        <f t="shared" si="35"/>
        <v>0.12999999999999545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142746.88</v>
      </c>
      <c r="D1580" s="13">
        <v>0</v>
      </c>
      <c r="E1580" s="13">
        <v>0</v>
      </c>
      <c r="F1580" s="13">
        <v>0</v>
      </c>
      <c r="G1580" s="14">
        <f t="shared" si="34"/>
        <v>14417.434880000001</v>
      </c>
      <c r="H1580" s="14">
        <f t="shared" si="35"/>
        <v>0.11999999999534339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110" zoomScaleNormal="11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2268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10814428.569999998</v>
      </c>
      <c r="I16" s="170">
        <f>'PR-RAS'!E6</f>
        <v>10866049.960000001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9958948.0199999977</v>
      </c>
      <c r="I17" s="170">
        <f>'PR-RAS'!E151</f>
        <v>10485127.089999998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2596389.1299999994</v>
      </c>
      <c r="I18" s="170">
        <f>'PR-RAS'!E645</f>
        <v>2093591.0200000023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2742596.9199999995</v>
      </c>
      <c r="I20" s="173">
        <f>BILANCA!E7</f>
        <v>3217471.9299999983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3597412.45</v>
      </c>
      <c r="I21" s="175">
        <f>BILANCA!E68</f>
        <v>3061951.18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811771.36</v>
      </c>
      <c r="I22" s="175">
        <f>BILANCA!E176</f>
        <v>916248.96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5528238.0100000007</v>
      </c>
      <c r="I23" s="177">
        <f>BILANCA!E237</f>
        <v>5363174.1500000004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10383396.59</v>
      </c>
      <c r="I27" s="175">
        <f>'RAS-funkcijski'!E114</f>
        <v>11452006.16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10383396.59</v>
      </c>
      <c r="I28" s="179">
        <f>'RAS-funkcijski'!E141</f>
        <v>11452006.16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72699.95</v>
      </c>
      <c r="I29" s="173">
        <f>'P-VRIO'!E5</f>
        <v>2705.33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72699.95</v>
      </c>
      <c r="I30" s="175">
        <f>'P-VRIO'!E22</f>
        <v>89.35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811771.35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913504.95999999903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913504.96000000008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E127" sqref="E1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10814428.569999998</v>
      </c>
      <c r="E6" s="51">
        <f>E7+E44+E50+E82+E106+E124+E133+E139</f>
        <v>10866049.960000001</v>
      </c>
      <c r="F6" s="52">
        <f t="shared" ref="F6:F131" si="0">IF(D6&lt;&gt;0,IF(E6/D6&gt;=100,"&gt;&gt;100",E6/D6*100),"-")</f>
        <v>100.47733811977089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1967701.9700000002</v>
      </c>
      <c r="E50" s="51">
        <f>E51+E54+E59+E62+E65+E68+E71+E74+E77</f>
        <v>1590575.83</v>
      </c>
      <c r="F50" s="52">
        <f t="shared" si="0"/>
        <v>80.834183949106887</v>
      </c>
    </row>
    <row r="51" spans="1:6" ht="12.75" customHeight="1" x14ac:dyDescent="0.2">
      <c r="A51" s="53">
        <v>631</v>
      </c>
      <c r="B51" s="86" t="s">
        <v>148</v>
      </c>
      <c r="C51" s="50" t="s">
        <v>149</v>
      </c>
      <c r="D51" s="51">
        <f t="shared" ref="D51:E51" si="10">D52+D53</f>
        <v>20022.75</v>
      </c>
      <c r="E51" s="51">
        <f t="shared" si="10"/>
        <v>0</v>
      </c>
      <c r="F51" s="52">
        <f t="shared" si="0"/>
        <v>0</v>
      </c>
    </row>
    <row r="52" spans="1:6" ht="12.75" customHeight="1" x14ac:dyDescent="0.2">
      <c r="A52" s="53">
        <v>6311</v>
      </c>
      <c r="B52" s="86" t="s">
        <v>150</v>
      </c>
      <c r="C52" s="50" t="s">
        <v>151</v>
      </c>
      <c r="D52" s="242">
        <v>20022.75</v>
      </c>
      <c r="E52" s="242"/>
      <c r="F52" s="52">
        <f t="shared" si="0"/>
        <v>0</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477371.63</v>
      </c>
      <c r="E54" s="51">
        <f t="shared" si="11"/>
        <v>612491.41</v>
      </c>
      <c r="F54" s="52">
        <f t="shared" si="0"/>
        <v>128.30494556201424</v>
      </c>
    </row>
    <row r="55" spans="1:6" ht="12.75" customHeight="1" x14ac:dyDescent="0.2">
      <c r="A55" s="53">
        <v>6321</v>
      </c>
      <c r="B55" s="86" t="s">
        <v>156</v>
      </c>
      <c r="C55" s="50" t="s">
        <v>157</v>
      </c>
      <c r="D55" s="242">
        <v>3598.08</v>
      </c>
      <c r="E55" s="242"/>
      <c r="F55" s="52">
        <f t="shared" si="0"/>
        <v>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473773.55</v>
      </c>
      <c r="E57" s="242">
        <v>612491.41</v>
      </c>
      <c r="F57" s="52">
        <f t="shared" si="0"/>
        <v>129.27935930572741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15331.42</v>
      </c>
      <c r="E62" s="51">
        <f t="shared" si="13"/>
        <v>8605.7800000000007</v>
      </c>
      <c r="F62" s="52">
        <f t="shared" si="0"/>
        <v>56.131656428432599</v>
      </c>
    </row>
    <row r="63" spans="1:6" ht="12.75" customHeight="1" x14ac:dyDescent="0.2">
      <c r="A63" s="53">
        <v>6341</v>
      </c>
      <c r="B63" s="85" t="s">
        <v>172</v>
      </c>
      <c r="C63" s="50" t="s">
        <v>173</v>
      </c>
      <c r="D63" s="242">
        <v>15331.42</v>
      </c>
      <c r="E63" s="242">
        <v>8605.7800000000007</v>
      </c>
      <c r="F63" s="52">
        <f t="shared" si="0"/>
        <v>56.131656428432599</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10140.02</v>
      </c>
      <c r="E68" s="51">
        <f t="shared" si="15"/>
        <v>11639.48</v>
      </c>
      <c r="F68" s="52">
        <f t="shared" si="0"/>
        <v>114.787544797742</v>
      </c>
    </row>
    <row r="69" spans="1:6" ht="12.75" customHeight="1" x14ac:dyDescent="0.2">
      <c r="A69" s="53" t="s">
        <v>184</v>
      </c>
      <c r="B69" s="85" t="s">
        <v>185</v>
      </c>
      <c r="C69" s="50" t="s">
        <v>184</v>
      </c>
      <c r="D69" s="242">
        <v>10140.02</v>
      </c>
      <c r="E69" s="242">
        <v>11639.48</v>
      </c>
      <c r="F69" s="52">
        <f t="shared" si="0"/>
        <v>114.787544797742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9788.9699999999993</v>
      </c>
      <c r="E74" s="51">
        <f t="shared" si="17"/>
        <v>3711.62</v>
      </c>
      <c r="F74" s="52">
        <f t="shared" si="0"/>
        <v>37.916348706758725</v>
      </c>
    </row>
    <row r="75" spans="1:6" ht="12.75" customHeight="1" x14ac:dyDescent="0.2">
      <c r="A75" s="53" t="s">
        <v>196</v>
      </c>
      <c r="B75" s="85" t="s">
        <v>197</v>
      </c>
      <c r="C75" s="50" t="s">
        <v>196</v>
      </c>
      <c r="D75" s="242">
        <v>9788.9699999999993</v>
      </c>
      <c r="E75" s="242">
        <v>3711.62</v>
      </c>
      <c r="F75" s="52">
        <f t="shared" si="0"/>
        <v>37.916348706758725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1435047.1800000002</v>
      </c>
      <c r="E77" s="51">
        <f t="shared" si="18"/>
        <v>954127.54</v>
      </c>
      <c r="F77" s="52">
        <f t="shared" si="0"/>
        <v>66.48753806129217</v>
      </c>
    </row>
    <row r="78" spans="1:6" ht="12.75" customHeight="1" x14ac:dyDescent="0.2">
      <c r="A78" s="53">
        <v>6391</v>
      </c>
      <c r="B78" s="85" t="s">
        <v>202</v>
      </c>
      <c r="C78" s="50" t="s">
        <v>203</v>
      </c>
      <c r="D78" s="242">
        <v>818663.52</v>
      </c>
      <c r="E78" s="242">
        <v>672588.18</v>
      </c>
      <c r="F78" s="52">
        <f t="shared" si="0"/>
        <v>82.156852426989786</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480986.3</v>
      </c>
      <c r="E80" s="242">
        <v>281539.36</v>
      </c>
      <c r="F80" s="52">
        <f t="shared" si="0"/>
        <v>58.533758653832756</v>
      </c>
    </row>
    <row r="81" spans="1:6" ht="24" x14ac:dyDescent="0.2">
      <c r="A81" s="53">
        <v>6394</v>
      </c>
      <c r="B81" s="85" t="s">
        <v>208</v>
      </c>
      <c r="C81" s="50" t="s">
        <v>209</v>
      </c>
      <c r="D81" s="242">
        <v>135397.35999999999</v>
      </c>
      <c r="E81" s="242"/>
      <c r="F81" s="52">
        <f t="shared" si="0"/>
        <v>0</v>
      </c>
    </row>
    <row r="82" spans="1:6" ht="12.75" customHeight="1" x14ac:dyDescent="0.2">
      <c r="A82" s="53">
        <v>64</v>
      </c>
      <c r="B82" s="85" t="s">
        <v>210</v>
      </c>
      <c r="C82" s="50" t="s">
        <v>211</v>
      </c>
      <c r="D82" s="51">
        <f t="shared" ref="D82:E82" si="19">D83+D91+D98</f>
        <v>177.66000000000003</v>
      </c>
      <c r="E82" s="51">
        <f t="shared" si="19"/>
        <v>866.9</v>
      </c>
      <c r="F82" s="52">
        <f t="shared" si="0"/>
        <v>487.95451986941345</v>
      </c>
    </row>
    <row r="83" spans="1:6" ht="12.75" customHeight="1" x14ac:dyDescent="0.2">
      <c r="A83" s="53">
        <v>641</v>
      </c>
      <c r="B83" s="85" t="s">
        <v>212</v>
      </c>
      <c r="C83" s="50" t="s">
        <v>213</v>
      </c>
      <c r="D83" s="51">
        <f t="shared" ref="D83:E83" si="20">SUM(D84:D90)</f>
        <v>177.66000000000003</v>
      </c>
      <c r="E83" s="51">
        <f t="shared" si="20"/>
        <v>866.9</v>
      </c>
      <c r="F83" s="52">
        <f t="shared" si="0"/>
        <v>487.95451986941345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164.08</v>
      </c>
      <c r="E85" s="242">
        <v>199.86</v>
      </c>
      <c r="F85" s="52">
        <f t="shared" si="0"/>
        <v>121.80643588493419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13.58</v>
      </c>
      <c r="E87" s="242">
        <v>667.04</v>
      </c>
      <c r="F87" s="52">
        <f t="shared" si="0"/>
        <v>4911.9293078055962</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521414.5</v>
      </c>
      <c r="E106" s="51">
        <f t="shared" si="23"/>
        <v>589231.81000000006</v>
      </c>
      <c r="F106" s="52">
        <f t="shared" si="0"/>
        <v>113.00641044696687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521414.5</v>
      </c>
      <c r="E112" s="51">
        <f t="shared" si="25"/>
        <v>589231.81000000006</v>
      </c>
      <c r="F112" s="52">
        <f t="shared" si="0"/>
        <v>113.00641044696687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515861.71</v>
      </c>
      <c r="E117" s="242">
        <v>589231.81000000006</v>
      </c>
      <c r="F117" s="52">
        <f t="shared" si="0"/>
        <v>114.22282339970533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5552.79</v>
      </c>
      <c r="E119" s="242"/>
      <c r="F119" s="52">
        <f t="shared" si="0"/>
        <v>0</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1036894.9</v>
      </c>
      <c r="E124" s="51">
        <f t="shared" si="27"/>
        <v>737548.7</v>
      </c>
      <c r="F124" s="52">
        <f t="shared" si="0"/>
        <v>71.130516699426323</v>
      </c>
    </row>
    <row r="125" spans="1:6" ht="12.75" customHeight="1" x14ac:dyDescent="0.2">
      <c r="A125" s="53">
        <v>661</v>
      </c>
      <c r="B125" s="86" t="s">
        <v>296</v>
      </c>
      <c r="C125" s="50" t="s">
        <v>297</v>
      </c>
      <c r="D125" s="51">
        <f t="shared" ref="D125:E125" si="28">SUM(D126:D127)</f>
        <v>1009026.75</v>
      </c>
      <c r="E125" s="51">
        <f t="shared" si="28"/>
        <v>691709.76</v>
      </c>
      <c r="F125" s="52">
        <f t="shared" si="0"/>
        <v>68.552172675303197</v>
      </c>
    </row>
    <row r="126" spans="1:6" ht="12.75" customHeight="1" x14ac:dyDescent="0.2">
      <c r="A126" s="53">
        <v>6614</v>
      </c>
      <c r="B126" s="86" t="s">
        <v>298</v>
      </c>
      <c r="C126" s="50" t="s">
        <v>299</v>
      </c>
      <c r="D126" s="242">
        <v>366502.45</v>
      </c>
      <c r="E126" s="242">
        <v>252725.23</v>
      </c>
      <c r="F126" s="52">
        <f t="shared" si="0"/>
        <v>68.955945587812579</v>
      </c>
    </row>
    <row r="127" spans="1:6" ht="12.75" customHeight="1" x14ac:dyDescent="0.2">
      <c r="A127" s="53">
        <v>6615</v>
      </c>
      <c r="B127" s="86" t="s">
        <v>300</v>
      </c>
      <c r="C127" s="50" t="s">
        <v>301</v>
      </c>
      <c r="D127" s="242">
        <v>642524.30000000005</v>
      </c>
      <c r="E127" s="242">
        <v>438984.53</v>
      </c>
      <c r="F127" s="52">
        <f t="shared" si="0"/>
        <v>68.321856465195168</v>
      </c>
    </row>
    <row r="128" spans="1:6" ht="24" x14ac:dyDescent="0.2">
      <c r="A128" s="53">
        <v>663</v>
      </c>
      <c r="B128" s="231" t="s">
        <v>302</v>
      </c>
      <c r="C128" s="50" t="s">
        <v>303</v>
      </c>
      <c r="D128" s="51">
        <f t="shared" ref="D128:E128" si="29">SUM(D129:D132)</f>
        <v>27868.15</v>
      </c>
      <c r="E128" s="51">
        <f t="shared" si="29"/>
        <v>45838.94</v>
      </c>
      <c r="F128" s="52">
        <f t="shared" si="0"/>
        <v>164.48504834371855</v>
      </c>
    </row>
    <row r="129" spans="1:6" ht="12.75" customHeight="1" x14ac:dyDescent="0.2">
      <c r="A129" s="53">
        <v>6631</v>
      </c>
      <c r="B129" s="86" t="s">
        <v>304</v>
      </c>
      <c r="C129" s="50" t="s">
        <v>305</v>
      </c>
      <c r="D129" s="242">
        <v>27868.15</v>
      </c>
      <c r="E129" s="242">
        <v>32737.59</v>
      </c>
      <c r="F129" s="52">
        <f t="shared" si="0"/>
        <v>117.47313689642118</v>
      </c>
    </row>
    <row r="130" spans="1:6" ht="12.75" customHeight="1" x14ac:dyDescent="0.2">
      <c r="A130" s="53">
        <v>6632</v>
      </c>
      <c r="B130" s="232" t="s">
        <v>306</v>
      </c>
      <c r="C130" s="50" t="s">
        <v>307</v>
      </c>
      <c r="D130" s="242">
        <v>0</v>
      </c>
      <c r="E130" s="242">
        <v>13101.35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7231187.0099999998</v>
      </c>
      <c r="E133" s="51">
        <f t="shared" si="30"/>
        <v>7930948.7000000002</v>
      </c>
      <c r="F133" s="52">
        <f t="shared" ref="F133:F223" si="31">IF(D133&lt;&gt;0,IF(E133/D133&gt;=100,"&gt;&gt;100",E133/D133*100),"-")</f>
        <v>109.67699616995523</v>
      </c>
    </row>
    <row r="134" spans="1:6" ht="24" x14ac:dyDescent="0.2">
      <c r="A134" s="53">
        <v>671</v>
      </c>
      <c r="B134" s="232" t="s">
        <v>314</v>
      </c>
      <c r="C134" s="50" t="s">
        <v>315</v>
      </c>
      <c r="D134" s="51">
        <f t="shared" ref="D134:E134" si="32">SUM(D135:D137)</f>
        <v>7231187.0099999998</v>
      </c>
      <c r="E134" s="51">
        <f t="shared" si="32"/>
        <v>7930948.7000000002</v>
      </c>
      <c r="F134" s="52">
        <f t="shared" si="31"/>
        <v>109.67699616995523</v>
      </c>
    </row>
    <row r="135" spans="1:6" ht="12.75" customHeight="1" x14ac:dyDescent="0.2">
      <c r="A135" s="53">
        <v>6711</v>
      </c>
      <c r="B135" s="85" t="s">
        <v>316</v>
      </c>
      <c r="C135" s="50" t="s">
        <v>317</v>
      </c>
      <c r="D135" s="242">
        <v>7231187.0099999998</v>
      </c>
      <c r="E135" s="242">
        <v>7930948.7000000002</v>
      </c>
      <c r="F135" s="52">
        <f t="shared" si="31"/>
        <v>109.67699616995523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57052.53</v>
      </c>
      <c r="E139" s="51">
        <f t="shared" si="33"/>
        <v>16878.02</v>
      </c>
      <c r="F139" s="52">
        <f t="shared" si="31"/>
        <v>29.583298058824038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57052.53</v>
      </c>
      <c r="E150" s="242">
        <v>16878.02</v>
      </c>
      <c r="F150" s="52">
        <f t="shared" si="31"/>
        <v>29.583298058824038</v>
      </c>
    </row>
    <row r="151" spans="1:6" ht="12.75" customHeight="1" x14ac:dyDescent="0.2">
      <c r="A151" s="53">
        <v>3</v>
      </c>
      <c r="B151" s="85" t="s">
        <v>348</v>
      </c>
      <c r="C151" s="50" t="s">
        <v>56</v>
      </c>
      <c r="D151" s="51">
        <f t="shared" ref="D151:E151" si="35">D152+D163+D196+D215+D224+D252+D263</f>
        <v>9958948.0199999977</v>
      </c>
      <c r="E151" s="51">
        <f t="shared" si="35"/>
        <v>10485127.089999998</v>
      </c>
      <c r="F151" s="52">
        <f t="shared" si="31"/>
        <v>105.28348043330786</v>
      </c>
    </row>
    <row r="152" spans="1:6" ht="12.75" customHeight="1" x14ac:dyDescent="0.2">
      <c r="A152" s="53">
        <v>31</v>
      </c>
      <c r="B152" s="85" t="s">
        <v>349</v>
      </c>
      <c r="C152" s="50" t="s">
        <v>350</v>
      </c>
      <c r="D152" s="51">
        <f t="shared" ref="D152:E152" si="36">D153+D158+D159</f>
        <v>6993547.8400000008</v>
      </c>
      <c r="E152" s="51">
        <f t="shared" si="36"/>
        <v>7710115.6599999992</v>
      </c>
      <c r="F152" s="52">
        <f t="shared" si="31"/>
        <v>110.24612737903281</v>
      </c>
    </row>
    <row r="153" spans="1:6" ht="12.75" customHeight="1" x14ac:dyDescent="0.2">
      <c r="A153" s="53">
        <v>311</v>
      </c>
      <c r="B153" s="85" t="s">
        <v>351</v>
      </c>
      <c r="C153" s="50" t="s">
        <v>352</v>
      </c>
      <c r="D153" s="51">
        <f t="shared" ref="D153:E153" si="37">SUM(D154:D157)</f>
        <v>5751254.9000000004</v>
      </c>
      <c r="E153" s="51">
        <f t="shared" si="37"/>
        <v>6356920.29</v>
      </c>
      <c r="F153" s="52">
        <f t="shared" si="31"/>
        <v>110.53101280557047</v>
      </c>
    </row>
    <row r="154" spans="1:6" ht="12.75" customHeight="1" x14ac:dyDescent="0.2">
      <c r="A154" s="53">
        <v>3111</v>
      </c>
      <c r="B154" s="85" t="s">
        <v>353</v>
      </c>
      <c r="C154" s="50" t="s">
        <v>354</v>
      </c>
      <c r="D154" s="242">
        <v>5712576.96</v>
      </c>
      <c r="E154" s="242">
        <v>6325827.5800000001</v>
      </c>
      <c r="F154" s="52">
        <f t="shared" si="31"/>
        <v>110.73509598722326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38677.94</v>
      </c>
      <c r="E157" s="242">
        <v>31092.71</v>
      </c>
      <c r="F157" s="52">
        <f t="shared" si="31"/>
        <v>80.388743557697211</v>
      </c>
    </row>
    <row r="158" spans="1:6" ht="12.75" customHeight="1" x14ac:dyDescent="0.2">
      <c r="A158" s="53">
        <v>312</v>
      </c>
      <c r="B158" s="85" t="s">
        <v>361</v>
      </c>
      <c r="C158" s="50" t="s">
        <v>362</v>
      </c>
      <c r="D158" s="242">
        <v>303106.73</v>
      </c>
      <c r="E158" s="242">
        <v>317700.47999999998</v>
      </c>
      <c r="F158" s="52">
        <f t="shared" si="31"/>
        <v>104.81472318348062</v>
      </c>
    </row>
    <row r="159" spans="1:6" ht="12.75" customHeight="1" x14ac:dyDescent="0.2">
      <c r="A159" s="53">
        <v>313</v>
      </c>
      <c r="B159" s="85" t="s">
        <v>363</v>
      </c>
      <c r="C159" s="50" t="s">
        <v>364</v>
      </c>
      <c r="D159" s="51">
        <f t="shared" ref="D159:E159" si="38">SUM(D160:D162)</f>
        <v>939186.21</v>
      </c>
      <c r="E159" s="51">
        <f t="shared" si="38"/>
        <v>1035494.89</v>
      </c>
      <c r="F159" s="52">
        <f t="shared" si="31"/>
        <v>110.25448190939686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938956.57</v>
      </c>
      <c r="E161" s="242">
        <v>1035344.36</v>
      </c>
      <c r="F161" s="52">
        <f t="shared" si="31"/>
        <v>110.26541515120343</v>
      </c>
    </row>
    <row r="162" spans="1:6" ht="12.75" customHeight="1" x14ac:dyDescent="0.2">
      <c r="A162" s="53">
        <v>3133</v>
      </c>
      <c r="B162" s="85" t="s">
        <v>368</v>
      </c>
      <c r="C162" s="50" t="s">
        <v>369</v>
      </c>
      <c r="D162" s="242">
        <v>229.64</v>
      </c>
      <c r="E162" s="242">
        <v>150.53</v>
      </c>
      <c r="F162" s="52">
        <f t="shared" si="31"/>
        <v>65.55042675492075</v>
      </c>
    </row>
    <row r="163" spans="1:6" ht="12.75" customHeight="1" x14ac:dyDescent="0.2">
      <c r="A163" s="53">
        <v>32</v>
      </c>
      <c r="B163" s="85" t="s">
        <v>370</v>
      </c>
      <c r="C163" s="50" t="s">
        <v>371</v>
      </c>
      <c r="D163" s="51">
        <f t="shared" ref="D163:E163" si="39">D164+D169+D177+D187+D188</f>
        <v>2250925.5699999998</v>
      </c>
      <c r="E163" s="51">
        <f t="shared" si="39"/>
        <v>2203420.81</v>
      </c>
      <c r="F163" s="52">
        <f t="shared" si="31"/>
        <v>97.889545499276551</v>
      </c>
    </row>
    <row r="164" spans="1:6" ht="12.75" customHeight="1" x14ac:dyDescent="0.2">
      <c r="A164" s="53">
        <v>321</v>
      </c>
      <c r="B164" s="85" t="s">
        <v>372</v>
      </c>
      <c r="C164" s="50" t="s">
        <v>373</v>
      </c>
      <c r="D164" s="51">
        <f t="shared" ref="D164:E164" si="40">SUM(D165:D168)</f>
        <v>721200.16999999993</v>
      </c>
      <c r="E164" s="51">
        <f t="shared" si="40"/>
        <v>788312.98</v>
      </c>
      <c r="F164" s="52">
        <f t="shared" si="31"/>
        <v>109.30571189410563</v>
      </c>
    </row>
    <row r="165" spans="1:6" ht="12.75" customHeight="1" x14ac:dyDescent="0.2">
      <c r="A165" s="53">
        <v>3211</v>
      </c>
      <c r="B165" s="85" t="s">
        <v>374</v>
      </c>
      <c r="C165" s="50" t="s">
        <v>375</v>
      </c>
      <c r="D165" s="242">
        <v>535692.69999999995</v>
      </c>
      <c r="E165" s="242">
        <v>576756.96</v>
      </c>
      <c r="F165" s="52">
        <f t="shared" si="31"/>
        <v>107.66563740741661</v>
      </c>
    </row>
    <row r="166" spans="1:6" ht="12.75" customHeight="1" x14ac:dyDescent="0.2">
      <c r="A166" s="53">
        <v>3212</v>
      </c>
      <c r="B166" s="85" t="s">
        <v>376</v>
      </c>
      <c r="C166" s="50" t="s">
        <v>377</v>
      </c>
      <c r="D166" s="242">
        <v>148346.63</v>
      </c>
      <c r="E166" s="242">
        <v>157820.31</v>
      </c>
      <c r="F166" s="52">
        <f t="shared" si="31"/>
        <v>106.3861781019225</v>
      </c>
    </row>
    <row r="167" spans="1:6" ht="12.75" customHeight="1" x14ac:dyDescent="0.2">
      <c r="A167" s="53">
        <v>3213</v>
      </c>
      <c r="B167" s="85" t="s">
        <v>378</v>
      </c>
      <c r="C167" s="50" t="s">
        <v>379</v>
      </c>
      <c r="D167" s="242">
        <v>37160.839999999997</v>
      </c>
      <c r="E167" s="242">
        <v>53735.71</v>
      </c>
      <c r="F167" s="52">
        <f t="shared" si="31"/>
        <v>144.60305525924605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643887.19999999995</v>
      </c>
      <c r="E169" s="51">
        <f t="shared" si="41"/>
        <v>564119.37</v>
      </c>
      <c r="F169" s="52">
        <f t="shared" si="31"/>
        <v>87.611521086302076</v>
      </c>
    </row>
    <row r="170" spans="1:6" ht="12.75" customHeight="1" x14ac:dyDescent="0.2">
      <c r="A170" s="53">
        <v>3221</v>
      </c>
      <c r="B170" s="85" t="s">
        <v>384</v>
      </c>
      <c r="C170" s="50" t="s">
        <v>385</v>
      </c>
      <c r="D170" s="242">
        <v>46170.85</v>
      </c>
      <c r="E170" s="242">
        <v>44218.43</v>
      </c>
      <c r="F170" s="52">
        <f t="shared" si="31"/>
        <v>95.771314584851694</v>
      </c>
    </row>
    <row r="171" spans="1:6" ht="12.75" customHeight="1" x14ac:dyDescent="0.2">
      <c r="A171" s="53">
        <v>3222</v>
      </c>
      <c r="B171" s="85" t="s">
        <v>386</v>
      </c>
      <c r="C171" s="50" t="s">
        <v>387</v>
      </c>
      <c r="D171" s="242">
        <v>266874.68</v>
      </c>
      <c r="E171" s="242">
        <v>212706.88</v>
      </c>
      <c r="F171" s="52">
        <f t="shared" si="31"/>
        <v>79.702907746812102</v>
      </c>
    </row>
    <row r="172" spans="1:6" ht="12.75" customHeight="1" x14ac:dyDescent="0.2">
      <c r="A172" s="53">
        <v>3223</v>
      </c>
      <c r="B172" s="85" t="s">
        <v>388</v>
      </c>
      <c r="C172" s="50" t="s">
        <v>389</v>
      </c>
      <c r="D172" s="242">
        <v>267209.11</v>
      </c>
      <c r="E172" s="242">
        <v>245951.99</v>
      </c>
      <c r="F172" s="52">
        <f t="shared" si="31"/>
        <v>92.04476224631712</v>
      </c>
    </row>
    <row r="173" spans="1:6" ht="12.75" customHeight="1" x14ac:dyDescent="0.2">
      <c r="A173" s="53">
        <v>3224</v>
      </c>
      <c r="B173" s="85" t="s">
        <v>390</v>
      </c>
      <c r="C173" s="50" t="s">
        <v>391</v>
      </c>
      <c r="D173" s="242">
        <v>40079.65</v>
      </c>
      <c r="E173" s="242">
        <v>39451.269999999997</v>
      </c>
      <c r="F173" s="52">
        <f t="shared" si="31"/>
        <v>98.432171937629192</v>
      </c>
    </row>
    <row r="174" spans="1:6" ht="12.75" customHeight="1" x14ac:dyDescent="0.2">
      <c r="A174" s="53">
        <v>3225</v>
      </c>
      <c r="B174" s="85" t="s">
        <v>392</v>
      </c>
      <c r="C174" s="50" t="s">
        <v>393</v>
      </c>
      <c r="D174" s="242">
        <v>19050.560000000001</v>
      </c>
      <c r="E174" s="242">
        <v>11289.43</v>
      </c>
      <c r="F174" s="52">
        <f t="shared" si="31"/>
        <v>59.260357700770996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4502.3500000000004</v>
      </c>
      <c r="E176" s="242">
        <v>10501.37</v>
      </c>
      <c r="F176" s="52">
        <f t="shared" si="31"/>
        <v>233.24197363599009</v>
      </c>
    </row>
    <row r="177" spans="1:6" ht="12.75" customHeight="1" x14ac:dyDescent="0.2">
      <c r="A177" s="53">
        <v>323</v>
      </c>
      <c r="B177" s="85" t="s">
        <v>398</v>
      </c>
      <c r="C177" s="50" t="s">
        <v>399</v>
      </c>
      <c r="D177" s="51">
        <f t="shared" ref="D177:E177" si="42">SUM(D178:D186)</f>
        <v>708277.15999999992</v>
      </c>
      <c r="E177" s="51">
        <f t="shared" si="42"/>
        <v>623279.15</v>
      </c>
      <c r="F177" s="52">
        <f t="shared" si="31"/>
        <v>87.999329245630349</v>
      </c>
    </row>
    <row r="178" spans="1:6" ht="12.75" customHeight="1" x14ac:dyDescent="0.2">
      <c r="A178" s="53">
        <v>3231</v>
      </c>
      <c r="B178" s="85" t="s">
        <v>400</v>
      </c>
      <c r="C178" s="50" t="s">
        <v>401</v>
      </c>
      <c r="D178" s="242">
        <v>29793.71</v>
      </c>
      <c r="E178" s="242">
        <v>30533.52</v>
      </c>
      <c r="F178" s="52">
        <f t="shared" si="31"/>
        <v>102.48310801172462</v>
      </c>
    </row>
    <row r="179" spans="1:6" ht="12.75" customHeight="1" x14ac:dyDescent="0.2">
      <c r="A179" s="53">
        <v>3232</v>
      </c>
      <c r="B179" s="85" t="s">
        <v>402</v>
      </c>
      <c r="C179" s="50" t="s">
        <v>403</v>
      </c>
      <c r="D179" s="242">
        <v>71552.899999999994</v>
      </c>
      <c r="E179" s="242">
        <v>64492.59</v>
      </c>
      <c r="F179" s="52">
        <f t="shared" si="31"/>
        <v>90.132740951100516</v>
      </c>
    </row>
    <row r="180" spans="1:6" ht="12.75" customHeight="1" x14ac:dyDescent="0.2">
      <c r="A180" s="53">
        <v>3233</v>
      </c>
      <c r="B180" s="85" t="s">
        <v>404</v>
      </c>
      <c r="C180" s="50" t="s">
        <v>405</v>
      </c>
      <c r="D180" s="242">
        <v>66262.84</v>
      </c>
      <c r="E180" s="242">
        <v>62070.74</v>
      </c>
      <c r="F180" s="52">
        <f t="shared" si="31"/>
        <v>93.673528028680934</v>
      </c>
    </row>
    <row r="181" spans="1:6" ht="12.75" customHeight="1" x14ac:dyDescent="0.2">
      <c r="A181" s="53">
        <v>3234</v>
      </c>
      <c r="B181" s="85" t="s">
        <v>406</v>
      </c>
      <c r="C181" s="50" t="s">
        <v>407</v>
      </c>
      <c r="D181" s="242">
        <v>36064.74</v>
      </c>
      <c r="E181" s="242">
        <v>37824.32</v>
      </c>
      <c r="F181" s="52">
        <f t="shared" si="31"/>
        <v>104.87894824695812</v>
      </c>
    </row>
    <row r="182" spans="1:6" ht="12.75" customHeight="1" x14ac:dyDescent="0.2">
      <c r="A182" s="53">
        <v>3235</v>
      </c>
      <c r="B182" s="85" t="s">
        <v>408</v>
      </c>
      <c r="C182" s="50" t="s">
        <v>409</v>
      </c>
      <c r="D182" s="242">
        <v>12615.09</v>
      </c>
      <c r="E182" s="242">
        <v>15450.55</v>
      </c>
      <c r="F182" s="52">
        <f t="shared" si="31"/>
        <v>122.4767322310027</v>
      </c>
    </row>
    <row r="183" spans="1:6" ht="12.75" customHeight="1" x14ac:dyDescent="0.2">
      <c r="A183" s="53">
        <v>3236</v>
      </c>
      <c r="B183" s="85" t="s">
        <v>410</v>
      </c>
      <c r="C183" s="50" t="s">
        <v>411</v>
      </c>
      <c r="D183" s="242">
        <v>8988.25</v>
      </c>
      <c r="E183" s="242">
        <v>28156.93</v>
      </c>
      <c r="F183" s="52">
        <f t="shared" si="31"/>
        <v>313.26376102133338</v>
      </c>
    </row>
    <row r="184" spans="1:6" ht="12.75" customHeight="1" x14ac:dyDescent="0.2">
      <c r="A184" s="53">
        <v>3237</v>
      </c>
      <c r="B184" s="85" t="s">
        <v>412</v>
      </c>
      <c r="C184" s="50" t="s">
        <v>413</v>
      </c>
      <c r="D184" s="242">
        <v>221153.03</v>
      </c>
      <c r="E184" s="242">
        <v>208977.86</v>
      </c>
      <c r="F184" s="52">
        <f t="shared" si="31"/>
        <v>94.494685422126025</v>
      </c>
    </row>
    <row r="185" spans="1:6" ht="12.75" customHeight="1" x14ac:dyDescent="0.2">
      <c r="A185" s="53">
        <v>3238</v>
      </c>
      <c r="B185" s="85" t="s">
        <v>414</v>
      </c>
      <c r="C185" s="50" t="s">
        <v>415</v>
      </c>
      <c r="D185" s="242">
        <v>35866.480000000003</v>
      </c>
      <c r="E185" s="242">
        <v>23567.99</v>
      </c>
      <c r="F185" s="52">
        <f t="shared" si="31"/>
        <v>65.710351280638633</v>
      </c>
    </row>
    <row r="186" spans="1:6" ht="12.75" customHeight="1" x14ac:dyDescent="0.2">
      <c r="A186" s="53">
        <v>3239</v>
      </c>
      <c r="B186" s="85" t="s">
        <v>416</v>
      </c>
      <c r="C186" s="50" t="s">
        <v>417</v>
      </c>
      <c r="D186" s="242">
        <v>225980.12</v>
      </c>
      <c r="E186" s="242">
        <v>152204.65</v>
      </c>
      <c r="F186" s="52">
        <f t="shared" si="31"/>
        <v>67.353114955421745</v>
      </c>
    </row>
    <row r="187" spans="1:6" ht="12.75" customHeight="1" x14ac:dyDescent="0.2">
      <c r="A187" s="53">
        <v>324</v>
      </c>
      <c r="B187" s="85" t="s">
        <v>418</v>
      </c>
      <c r="C187" s="50" t="s">
        <v>419</v>
      </c>
      <c r="D187" s="242">
        <v>12108.32</v>
      </c>
      <c r="E187" s="242">
        <v>8620.15</v>
      </c>
      <c r="F187" s="52">
        <f t="shared" si="31"/>
        <v>71.191957265747845</v>
      </c>
    </row>
    <row r="188" spans="1:6" ht="12.75" customHeight="1" x14ac:dyDescent="0.2">
      <c r="A188" s="53">
        <v>329</v>
      </c>
      <c r="B188" s="85" t="s">
        <v>420</v>
      </c>
      <c r="C188" s="50" t="s">
        <v>421</v>
      </c>
      <c r="D188" s="51">
        <f t="shared" ref="D188:E188" si="43">SUM(D189:D195)</f>
        <v>165452.72</v>
      </c>
      <c r="E188" s="51">
        <f t="shared" si="43"/>
        <v>219089.16</v>
      </c>
      <c r="F188" s="52">
        <f t="shared" si="31"/>
        <v>132.41798623800202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5893.82</v>
      </c>
      <c r="E190" s="242">
        <v>12855.11</v>
      </c>
      <c r="F190" s="52">
        <f t="shared" si="31"/>
        <v>218.11168308499413</v>
      </c>
    </row>
    <row r="191" spans="1:6" ht="12.75" customHeight="1" x14ac:dyDescent="0.2">
      <c r="A191" s="53">
        <v>3293</v>
      </c>
      <c r="B191" s="85" t="s">
        <v>426</v>
      </c>
      <c r="C191" s="50" t="s">
        <v>427</v>
      </c>
      <c r="D191" s="242">
        <v>67802.460000000006</v>
      </c>
      <c r="E191" s="242">
        <v>80015.87</v>
      </c>
      <c r="F191" s="52">
        <f t="shared" si="31"/>
        <v>118.01322547883954</v>
      </c>
    </row>
    <row r="192" spans="1:6" ht="12.75" customHeight="1" x14ac:dyDescent="0.2">
      <c r="A192" s="53">
        <v>3294</v>
      </c>
      <c r="B192" s="85" t="s">
        <v>428</v>
      </c>
      <c r="C192" s="50" t="s">
        <v>429</v>
      </c>
      <c r="D192" s="242">
        <v>8707.83</v>
      </c>
      <c r="E192" s="242">
        <v>6260.74</v>
      </c>
      <c r="F192" s="52">
        <f t="shared" si="31"/>
        <v>71.897820697004875</v>
      </c>
    </row>
    <row r="193" spans="1:6" ht="12.75" customHeight="1" x14ac:dyDescent="0.2">
      <c r="A193" s="53">
        <v>3295</v>
      </c>
      <c r="B193" s="85" t="s">
        <v>430</v>
      </c>
      <c r="C193" s="50" t="s">
        <v>431</v>
      </c>
      <c r="D193" s="242">
        <v>6799.39</v>
      </c>
      <c r="E193" s="242">
        <v>6065.33</v>
      </c>
      <c r="F193" s="52">
        <f t="shared" si="31"/>
        <v>89.20403153812326</v>
      </c>
    </row>
    <row r="194" spans="1:6" ht="12.75" customHeight="1" x14ac:dyDescent="0.2">
      <c r="A194" s="53" t="s">
        <v>432</v>
      </c>
      <c r="B194" s="85" t="s">
        <v>433</v>
      </c>
      <c r="C194" s="50" t="s">
        <v>432</v>
      </c>
      <c r="D194" s="242">
        <v>2488.5500000000002</v>
      </c>
      <c r="E194" s="242">
        <v>1791.77</v>
      </c>
      <c r="F194" s="52">
        <f t="shared" si="31"/>
        <v>72.000562576600828</v>
      </c>
    </row>
    <row r="195" spans="1:6" ht="12.75" customHeight="1" x14ac:dyDescent="0.2">
      <c r="A195" s="53">
        <v>3299</v>
      </c>
      <c r="B195" s="85" t="s">
        <v>434</v>
      </c>
      <c r="C195" s="50" t="s">
        <v>435</v>
      </c>
      <c r="D195" s="242">
        <v>73760.67</v>
      </c>
      <c r="E195" s="242">
        <v>112100.34</v>
      </c>
      <c r="F195" s="52">
        <f t="shared" si="31"/>
        <v>151.97847308057263</v>
      </c>
    </row>
    <row r="196" spans="1:6" ht="12.75" customHeight="1" x14ac:dyDescent="0.2">
      <c r="A196" s="53">
        <v>34</v>
      </c>
      <c r="B196" s="232" t="s">
        <v>436</v>
      </c>
      <c r="C196" s="50" t="s">
        <v>437</v>
      </c>
      <c r="D196" s="51">
        <f t="shared" ref="D196:E196" si="44">D197+D202+D210</f>
        <v>35504.78</v>
      </c>
      <c r="E196" s="51">
        <f t="shared" si="44"/>
        <v>31101.789999999997</v>
      </c>
      <c r="F196" s="52">
        <f t="shared" si="31"/>
        <v>87.598881052072414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2467.1799999999998</v>
      </c>
      <c r="E202" s="51">
        <f t="shared" si="46"/>
        <v>5217.3599999999997</v>
      </c>
      <c r="F202" s="52">
        <f t="shared" si="31"/>
        <v>211.47058585105262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2467.1799999999998</v>
      </c>
      <c r="E205" s="242">
        <v>5217.3599999999997</v>
      </c>
      <c r="F205" s="52">
        <f t="shared" si="31"/>
        <v>211.47058585105262</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33037.599999999999</v>
      </c>
      <c r="E210" s="51">
        <f t="shared" si="47"/>
        <v>25884.429999999997</v>
      </c>
      <c r="F210" s="52">
        <f t="shared" si="31"/>
        <v>78.348396977988713</v>
      </c>
    </row>
    <row r="211" spans="1:6" ht="12.75" customHeight="1" x14ac:dyDescent="0.2">
      <c r="A211" s="53">
        <v>3431</v>
      </c>
      <c r="B211" s="232" t="s">
        <v>466</v>
      </c>
      <c r="C211" s="50" t="s">
        <v>467</v>
      </c>
      <c r="D211" s="242">
        <v>25003.31</v>
      </c>
      <c r="E211" s="242">
        <v>22355.14</v>
      </c>
      <c r="F211" s="52">
        <f t="shared" si="31"/>
        <v>89.408722285169446</v>
      </c>
    </row>
    <row r="212" spans="1:6" ht="12.75" customHeight="1" x14ac:dyDescent="0.2">
      <c r="A212" s="53">
        <v>3432</v>
      </c>
      <c r="B212" s="85" t="s">
        <v>468</v>
      </c>
      <c r="C212" s="50" t="s">
        <v>469</v>
      </c>
      <c r="D212" s="242">
        <v>2172.0700000000002</v>
      </c>
      <c r="E212" s="242">
        <v>0.01</v>
      </c>
      <c r="F212" s="52">
        <f t="shared" si="31"/>
        <v>4.6039031891237386E-4</v>
      </c>
    </row>
    <row r="213" spans="1:6" ht="12.75" customHeight="1" x14ac:dyDescent="0.2">
      <c r="A213" s="53">
        <v>3433</v>
      </c>
      <c r="B213" s="85" t="s">
        <v>470</v>
      </c>
      <c r="C213" s="50" t="s">
        <v>471</v>
      </c>
      <c r="D213" s="242">
        <v>4986.95</v>
      </c>
      <c r="E213" s="242">
        <v>3494.91</v>
      </c>
      <c r="F213" s="52">
        <f t="shared" si="31"/>
        <v>70.081111701541019</v>
      </c>
    </row>
    <row r="214" spans="1:6" ht="12.75" customHeight="1" x14ac:dyDescent="0.2">
      <c r="A214" s="53">
        <v>3434</v>
      </c>
      <c r="B214" s="85" t="s">
        <v>472</v>
      </c>
      <c r="C214" s="50" t="s">
        <v>473</v>
      </c>
      <c r="D214" s="242">
        <v>875.27</v>
      </c>
      <c r="E214" s="242">
        <v>34.369999999999997</v>
      </c>
      <c r="F214" s="52">
        <f t="shared" si="31"/>
        <v>3.9267883053229284</v>
      </c>
    </row>
    <row r="215" spans="1:6" ht="12.75" customHeight="1" x14ac:dyDescent="0.2">
      <c r="A215" s="53">
        <v>35</v>
      </c>
      <c r="B215" s="85" t="s">
        <v>474</v>
      </c>
      <c r="C215" s="50" t="s">
        <v>475</v>
      </c>
      <c r="D215" s="51">
        <f t="shared" ref="D215:E215" si="48">D216+D219+D223</f>
        <v>0</v>
      </c>
      <c r="E215" s="51">
        <f t="shared" si="48"/>
        <v>46431.81</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v>46431.81</v>
      </c>
      <c r="F223" s="52" t="str">
        <f t="shared" si="31"/>
        <v>-</v>
      </c>
    </row>
    <row r="224" spans="1:6" ht="24" x14ac:dyDescent="0.2">
      <c r="A224" s="53">
        <v>36</v>
      </c>
      <c r="B224" s="85" t="s">
        <v>492</v>
      </c>
      <c r="C224" s="50" t="s">
        <v>493</v>
      </c>
      <c r="D224" s="51">
        <f t="shared" ref="D224:E224" si="51">D225+D228+D231+D236+D240+D244+D247</f>
        <v>45479.62</v>
      </c>
      <c r="E224" s="51">
        <f t="shared" si="51"/>
        <v>11574.6</v>
      </c>
      <c r="F224" s="52">
        <f t="shared" ref="F224:F235" si="52">IF(D224&lt;&gt;0,IF(E224/D224&gt;=100,"&gt;&gt;100",E224/D224*100),"-")</f>
        <v>25.450080717473011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10174.49</v>
      </c>
      <c r="F228" s="52" t="str">
        <f t="shared" si="52"/>
        <v>-</v>
      </c>
    </row>
    <row r="229" spans="1:6" ht="12.75" customHeight="1" x14ac:dyDescent="0.2">
      <c r="A229" s="53">
        <v>3621</v>
      </c>
      <c r="B229" s="85" t="s">
        <v>502</v>
      </c>
      <c r="C229" s="50" t="s">
        <v>503</v>
      </c>
      <c r="D229" s="242">
        <v>0</v>
      </c>
      <c r="E229" s="242">
        <v>10174.49</v>
      </c>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1400.11</v>
      </c>
      <c r="F236" s="52" t="str">
        <f t="shared" ref="F236:F239" si="57">IF(D236&lt;&gt;0,IF(E236/D236&gt;=100,"&gt;&gt;100",E236/D236*100),"-")</f>
        <v>-</v>
      </c>
    </row>
    <row r="237" spans="1:6" ht="12.75" customHeight="1" x14ac:dyDescent="0.2">
      <c r="A237" s="53" t="s">
        <v>518</v>
      </c>
      <c r="B237" s="85" t="s">
        <v>519</v>
      </c>
      <c r="C237" s="50" t="s">
        <v>518</v>
      </c>
      <c r="D237" s="242">
        <v>0</v>
      </c>
      <c r="E237" s="242">
        <v>1400.11</v>
      </c>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45479.62</v>
      </c>
      <c r="E247" s="51">
        <f t="shared" si="62"/>
        <v>0</v>
      </c>
      <c r="F247" s="52">
        <f t="shared" si="61"/>
        <v>0</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45479.62</v>
      </c>
      <c r="E250" s="242"/>
      <c r="F250" s="52">
        <f t="shared" si="61"/>
        <v>0</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630385.79</v>
      </c>
      <c r="E252" s="51">
        <f t="shared" si="63"/>
        <v>481882.42</v>
      </c>
      <c r="F252" s="52">
        <f t="shared" ref="F252:F258" si="64">IF(D252&lt;&gt;0,IF(E252/D252&gt;=100,"&gt;&gt;100",E252/D252*100),"-")</f>
        <v>76.442462321366719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630385.79</v>
      </c>
      <c r="E259" s="51">
        <f t="shared" si="66"/>
        <v>481882.42</v>
      </c>
      <c r="F259" s="52">
        <f t="shared" ref="F259:F262" si="67">IF(D259&lt;&gt;0,IF(E259/D259&gt;=100,"&gt;&gt;100",E259/D259*100),"-")</f>
        <v>76.442462321366719</v>
      </c>
    </row>
    <row r="260" spans="1:6" ht="12.75" customHeight="1" x14ac:dyDescent="0.2">
      <c r="A260" s="53">
        <v>3721</v>
      </c>
      <c r="B260" s="85" t="s">
        <v>560</v>
      </c>
      <c r="C260" s="50" t="s">
        <v>561</v>
      </c>
      <c r="D260" s="242">
        <v>630385.79</v>
      </c>
      <c r="E260" s="242">
        <v>481882.42</v>
      </c>
      <c r="F260" s="52">
        <f t="shared" si="67"/>
        <v>76.442462321366719</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3104.42</v>
      </c>
      <c r="E263" s="51">
        <f t="shared" si="68"/>
        <v>600</v>
      </c>
      <c r="F263" s="52">
        <f t="shared" ref="F263:F267" si="69">IF(D263&lt;&gt;0,IF(E263/D263&gt;=100,"&gt;&gt;100",E263/D263*100),"-")</f>
        <v>19.327281746670874</v>
      </c>
    </row>
    <row r="264" spans="1:6" ht="12.75" customHeight="1" x14ac:dyDescent="0.2">
      <c r="A264" s="53">
        <v>381</v>
      </c>
      <c r="B264" s="85" t="s">
        <v>568</v>
      </c>
      <c r="C264" s="50" t="s">
        <v>569</v>
      </c>
      <c r="D264" s="51">
        <f t="shared" ref="D264:E264" si="70">SUM(D265:D267)</f>
        <v>2337.12</v>
      </c>
      <c r="E264" s="51">
        <f t="shared" si="70"/>
        <v>600</v>
      </c>
      <c r="F264" s="52">
        <f t="shared" si="69"/>
        <v>25.67262271513658</v>
      </c>
    </row>
    <row r="265" spans="1:6" ht="12.75" customHeight="1" x14ac:dyDescent="0.2">
      <c r="A265" s="53">
        <v>3811</v>
      </c>
      <c r="B265" s="85" t="s">
        <v>570</v>
      </c>
      <c r="C265" s="50" t="s">
        <v>571</v>
      </c>
      <c r="D265" s="242">
        <v>1809.61</v>
      </c>
      <c r="E265" s="242">
        <v>600</v>
      </c>
      <c r="F265" s="52">
        <f t="shared" si="69"/>
        <v>33.156315449185186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527.51</v>
      </c>
      <c r="E267" s="242"/>
      <c r="F267" s="52">
        <f t="shared" si="69"/>
        <v>0</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767.3</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767.3</v>
      </c>
      <c r="E277" s="242"/>
      <c r="F277" s="52">
        <f t="shared" si="74"/>
        <v>0</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9958948.0199999977</v>
      </c>
      <c r="E289" s="51">
        <f t="shared" si="79"/>
        <v>10485127.089999998</v>
      </c>
      <c r="F289" s="52">
        <f t="shared" si="76"/>
        <v>105.28348043330786</v>
      </c>
    </row>
    <row r="290" spans="1:6" ht="12.75" customHeight="1" x14ac:dyDescent="0.2">
      <c r="A290" s="53" t="s">
        <v>609</v>
      </c>
      <c r="B290" s="85" t="s">
        <v>620</v>
      </c>
      <c r="C290" s="50" t="s">
        <v>621</v>
      </c>
      <c r="D290" s="51">
        <f>IF(D6&gt;=D289,D6-D289,0)</f>
        <v>855480.55000000075</v>
      </c>
      <c r="E290" s="51">
        <f>IF(E6&gt;=E289,E6-E289,0)</f>
        <v>380922.87000000291</v>
      </c>
      <c r="F290" s="52">
        <f t="shared" si="76"/>
        <v>44.527355998918097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2186810.11</v>
      </c>
      <c r="E292" s="242">
        <v>2596389.13</v>
      </c>
      <c r="F292" s="52">
        <f t="shared" si="76"/>
        <v>118.72951922652307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232981.69</v>
      </c>
      <c r="E294" s="242">
        <v>180391.28</v>
      </c>
      <c r="F294" s="52">
        <f t="shared" si="76"/>
        <v>77.427234732480471</v>
      </c>
    </row>
    <row r="295" spans="1:6" ht="24" x14ac:dyDescent="0.2">
      <c r="A295" s="53">
        <v>9661</v>
      </c>
      <c r="B295" s="85" t="s">
        <v>630</v>
      </c>
      <c r="C295" s="50" t="s">
        <v>631</v>
      </c>
      <c r="D295" s="242">
        <v>137347.96</v>
      </c>
      <c r="E295" s="242">
        <v>124085.22</v>
      </c>
      <c r="F295" s="52">
        <f t="shared" si="76"/>
        <v>90.343693492062059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3276.02</v>
      </c>
      <c r="E298" s="51">
        <f t="shared" si="80"/>
        <v>133.1</v>
      </c>
      <c r="F298" s="52">
        <f t="shared" ref="F298:F418" si="81">IF(D298&lt;&gt;0,IF(E298/D298&gt;=100,"&gt;&gt;100",E298/D298*100),"-")</f>
        <v>4.0628567591162446</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3276.02</v>
      </c>
      <c r="E311" s="51">
        <f t="shared" si="85"/>
        <v>133.1</v>
      </c>
      <c r="F311" s="52">
        <f t="shared" si="81"/>
        <v>4.0628567591162446</v>
      </c>
    </row>
    <row r="312" spans="1:6" ht="12.75" customHeight="1" x14ac:dyDescent="0.2">
      <c r="A312" s="53">
        <v>721</v>
      </c>
      <c r="B312" s="85" t="s">
        <v>663</v>
      </c>
      <c r="C312" s="50" t="s">
        <v>664</v>
      </c>
      <c r="D312" s="51">
        <f t="shared" ref="D312:E312" si="86">SUM(D313:D316)</f>
        <v>90.67</v>
      </c>
      <c r="E312" s="51">
        <f t="shared" si="86"/>
        <v>133.1</v>
      </c>
      <c r="F312" s="52">
        <f t="shared" si="81"/>
        <v>146.79607367376201</v>
      </c>
    </row>
    <row r="313" spans="1:6" ht="12.75" customHeight="1" x14ac:dyDescent="0.2">
      <c r="A313" s="53">
        <v>7211</v>
      </c>
      <c r="B313" s="85" t="s">
        <v>665</v>
      </c>
      <c r="C313" s="50" t="s">
        <v>666</v>
      </c>
      <c r="D313" s="242">
        <v>90.67</v>
      </c>
      <c r="E313" s="242">
        <v>133.1</v>
      </c>
      <c r="F313" s="52">
        <f t="shared" si="81"/>
        <v>146.79607367376201</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3185.35</v>
      </c>
      <c r="E317" s="51">
        <f t="shared" si="87"/>
        <v>0</v>
      </c>
      <c r="F317" s="52">
        <f t="shared" si="81"/>
        <v>0</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3185.35</v>
      </c>
      <c r="E322" s="242"/>
      <c r="F322" s="52">
        <f t="shared" si="81"/>
        <v>0</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424448.56999999995</v>
      </c>
      <c r="E350" s="51">
        <f t="shared" si="95"/>
        <v>966879.07</v>
      </c>
      <c r="F350" s="52">
        <f t="shared" si="81"/>
        <v>227.79651961131594</v>
      </c>
    </row>
    <row r="351" spans="1:6" ht="12.75" customHeight="1" x14ac:dyDescent="0.2">
      <c r="A351" s="53">
        <v>41</v>
      </c>
      <c r="B351" s="85" t="s">
        <v>741</v>
      </c>
      <c r="C351" s="50" t="s">
        <v>742</v>
      </c>
      <c r="D351" s="51">
        <f t="shared" ref="D351:E351" si="96">D352+D356</f>
        <v>0</v>
      </c>
      <c r="E351" s="51">
        <f t="shared" si="96"/>
        <v>12471.25</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12471.25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v>12471.25</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415687.32999999996</v>
      </c>
      <c r="E363" s="51">
        <f t="shared" si="99"/>
        <v>909066.57</v>
      </c>
      <c r="F363" s="52">
        <f t="shared" si="81"/>
        <v>218.68998749613081</v>
      </c>
    </row>
    <row r="364" spans="1:6" ht="12.75" customHeight="1" x14ac:dyDescent="0.2">
      <c r="A364" s="53">
        <v>421</v>
      </c>
      <c r="B364" s="85" t="s">
        <v>759</v>
      </c>
      <c r="C364" s="50" t="s">
        <v>760</v>
      </c>
      <c r="D364" s="51">
        <f t="shared" ref="D364:E364" si="100">SUM(D365:D368)</f>
        <v>0</v>
      </c>
      <c r="E364" s="51">
        <f t="shared" si="100"/>
        <v>341144.23</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341144.23</v>
      </c>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410703.19999999995</v>
      </c>
      <c r="E369" s="51">
        <f t="shared" si="101"/>
        <v>422176.52000000008</v>
      </c>
      <c r="F369" s="52">
        <f t="shared" si="81"/>
        <v>102.7935794023519</v>
      </c>
    </row>
    <row r="370" spans="1:6" ht="12.75" customHeight="1" x14ac:dyDescent="0.2">
      <c r="A370" s="53">
        <v>4221</v>
      </c>
      <c r="B370" s="85" t="s">
        <v>675</v>
      </c>
      <c r="C370" s="50" t="s">
        <v>767</v>
      </c>
      <c r="D370" s="242">
        <v>68477.48</v>
      </c>
      <c r="E370" s="242">
        <v>49399.4</v>
      </c>
      <c r="F370" s="52">
        <f t="shared" si="81"/>
        <v>72.139628969991307</v>
      </c>
    </row>
    <row r="371" spans="1:6" ht="12.75" customHeight="1" x14ac:dyDescent="0.2">
      <c r="A371" s="53">
        <v>4222</v>
      </c>
      <c r="B371" s="85" t="s">
        <v>768</v>
      </c>
      <c r="C371" s="50" t="s">
        <v>769</v>
      </c>
      <c r="D371" s="242">
        <v>4320.8599999999997</v>
      </c>
      <c r="E371" s="242">
        <v>3903.5</v>
      </c>
      <c r="F371" s="52">
        <f t="shared" si="81"/>
        <v>90.340811782839538</v>
      </c>
    </row>
    <row r="372" spans="1:6" ht="12.75" customHeight="1" x14ac:dyDescent="0.2">
      <c r="A372" s="53">
        <v>4223</v>
      </c>
      <c r="B372" s="85" t="s">
        <v>679</v>
      </c>
      <c r="C372" s="50" t="s">
        <v>770</v>
      </c>
      <c r="D372" s="242">
        <v>27509.79</v>
      </c>
      <c r="E372" s="242">
        <v>3827.5</v>
      </c>
      <c r="F372" s="52">
        <f t="shared" si="81"/>
        <v>13.913228708761499</v>
      </c>
    </row>
    <row r="373" spans="1:6" ht="12.75" customHeight="1" x14ac:dyDescent="0.2">
      <c r="A373" s="53">
        <v>4224</v>
      </c>
      <c r="B373" s="85" t="s">
        <v>681</v>
      </c>
      <c r="C373" s="50" t="s">
        <v>771</v>
      </c>
      <c r="D373" s="242">
        <v>222293.23</v>
      </c>
      <c r="E373" s="242">
        <v>250644.7</v>
      </c>
      <c r="F373" s="52">
        <f t="shared" si="81"/>
        <v>112.75408612309066</v>
      </c>
    </row>
    <row r="374" spans="1:6" ht="12.75" customHeight="1" x14ac:dyDescent="0.2">
      <c r="A374" s="53">
        <v>4225</v>
      </c>
      <c r="B374" s="85" t="s">
        <v>683</v>
      </c>
      <c r="C374" s="50" t="s">
        <v>772</v>
      </c>
      <c r="D374" s="242">
        <v>74981.72</v>
      </c>
      <c r="E374" s="242">
        <v>37978.21</v>
      </c>
      <c r="F374" s="52">
        <f t="shared" si="81"/>
        <v>50.649958416531383</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13120.12</v>
      </c>
      <c r="E376" s="242">
        <v>76423.210000000006</v>
      </c>
      <c r="F376" s="52">
        <f t="shared" si="81"/>
        <v>582.4886510184358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134234.85999999999</v>
      </c>
      <c r="F378" s="52" t="str">
        <f t="shared" si="81"/>
        <v>-</v>
      </c>
    </row>
    <row r="379" spans="1:6" ht="12.75" customHeight="1" x14ac:dyDescent="0.2">
      <c r="A379" s="53">
        <v>4231</v>
      </c>
      <c r="B379" s="85" t="s">
        <v>693</v>
      </c>
      <c r="C379" s="50" t="s">
        <v>778</v>
      </c>
      <c r="D379" s="242">
        <v>0</v>
      </c>
      <c r="E379" s="242">
        <v>134234.85999999999</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4984.13</v>
      </c>
      <c r="E383" s="51">
        <f t="shared" si="103"/>
        <v>1435.96</v>
      </c>
      <c r="F383" s="52">
        <f t="shared" si="81"/>
        <v>28.810644987189338</v>
      </c>
    </row>
    <row r="384" spans="1:6" ht="12.75" customHeight="1" x14ac:dyDescent="0.2">
      <c r="A384" s="53">
        <v>4241</v>
      </c>
      <c r="B384" s="85" t="s">
        <v>784</v>
      </c>
      <c r="C384" s="50" t="s">
        <v>785</v>
      </c>
      <c r="D384" s="242">
        <v>4984.13</v>
      </c>
      <c r="E384" s="242">
        <v>1435.96</v>
      </c>
      <c r="F384" s="52">
        <f t="shared" si="81"/>
        <v>28.810644987189338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10075</v>
      </c>
      <c r="F388" s="52" t="str">
        <f t="shared" si="81"/>
        <v>-</v>
      </c>
    </row>
    <row r="389" spans="1:6" ht="12.75" customHeight="1" x14ac:dyDescent="0.2">
      <c r="A389" s="53">
        <v>4251</v>
      </c>
      <c r="B389" s="85" t="s">
        <v>791</v>
      </c>
      <c r="C389" s="50" t="s">
        <v>792</v>
      </c>
      <c r="D389" s="242">
        <v>0</v>
      </c>
      <c r="E389" s="242">
        <v>3875</v>
      </c>
      <c r="F389" s="52" t="str">
        <f t="shared" si="81"/>
        <v>-</v>
      </c>
    </row>
    <row r="390" spans="1:6" ht="12.75" customHeight="1" x14ac:dyDescent="0.2">
      <c r="A390" s="53">
        <v>4252</v>
      </c>
      <c r="B390" s="85" t="s">
        <v>715</v>
      </c>
      <c r="C390" s="50" t="s">
        <v>793</v>
      </c>
      <c r="D390" s="242">
        <v>0</v>
      </c>
      <c r="E390" s="242">
        <v>6200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8761.24</v>
      </c>
      <c r="E402" s="51">
        <f t="shared" si="109"/>
        <v>45341.25</v>
      </c>
      <c r="F402" s="52">
        <f t="shared" si="81"/>
        <v>517.52092169601565</v>
      </c>
    </row>
    <row r="403" spans="1:6" ht="12.75" customHeight="1" x14ac:dyDescent="0.2">
      <c r="A403" s="53">
        <v>451</v>
      </c>
      <c r="B403" s="85" t="s">
        <v>812</v>
      </c>
      <c r="C403" s="50" t="s">
        <v>813</v>
      </c>
      <c r="D403" s="242">
        <v>8761.24</v>
      </c>
      <c r="E403" s="242">
        <v>45341.25</v>
      </c>
      <c r="F403" s="52">
        <f t="shared" si="81"/>
        <v>517.52092169601565</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421172.54999999993</v>
      </c>
      <c r="E408" s="51">
        <f t="shared" si="111"/>
        <v>966745.97</v>
      </c>
      <c r="F408" s="52">
        <f t="shared" si="81"/>
        <v>229.53679436136096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95.01</v>
      </c>
      <c r="E411" s="242">
        <v>0</v>
      </c>
      <c r="F411" s="52">
        <f t="shared" si="81"/>
        <v>0</v>
      </c>
    </row>
    <row r="412" spans="1:6" ht="12.75" customHeight="1" x14ac:dyDescent="0.2">
      <c r="A412" s="53" t="s">
        <v>609</v>
      </c>
      <c r="B412" s="85" t="s">
        <v>830</v>
      </c>
      <c r="C412" s="50" t="s">
        <v>831</v>
      </c>
      <c r="D412" s="51">
        <f>D6+D298</f>
        <v>10817704.589999998</v>
      </c>
      <c r="E412" s="51">
        <f>E6+E298</f>
        <v>10866183.060000001</v>
      </c>
      <c r="F412" s="52">
        <f t="shared" si="81"/>
        <v>100.44814007996499</v>
      </c>
    </row>
    <row r="413" spans="1:6" ht="12.75" customHeight="1" x14ac:dyDescent="0.2">
      <c r="A413" s="53" t="s">
        <v>609</v>
      </c>
      <c r="B413" s="85" t="s">
        <v>832</v>
      </c>
      <c r="C413" s="50" t="s">
        <v>833</v>
      </c>
      <c r="D413" s="51">
        <f t="shared" ref="D413:E413" si="112">D289+D350</f>
        <v>10383396.589999998</v>
      </c>
      <c r="E413" s="51">
        <f t="shared" si="112"/>
        <v>11452006.159999998</v>
      </c>
      <c r="F413" s="52">
        <f t="shared" si="81"/>
        <v>110.29152224647909</v>
      </c>
    </row>
    <row r="414" spans="1:6" ht="12.75" customHeight="1" x14ac:dyDescent="0.2">
      <c r="A414" s="53" t="s">
        <v>609</v>
      </c>
      <c r="B414" s="85" t="s">
        <v>834</v>
      </c>
      <c r="C414" s="50" t="s">
        <v>835</v>
      </c>
      <c r="D414" s="51">
        <f t="shared" ref="D414:E414" si="113">IF(D412&gt;=D413,D412-D413,0)</f>
        <v>434308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585823.09999999776</v>
      </c>
      <c r="F415" s="52" t="str">
        <f t="shared" si="81"/>
        <v>-</v>
      </c>
    </row>
    <row r="416" spans="1:6" ht="12.75" customHeight="1" x14ac:dyDescent="0.2">
      <c r="A416" s="60" t="s">
        <v>838</v>
      </c>
      <c r="B416" s="232" t="s">
        <v>839</v>
      </c>
      <c r="C416" s="61" t="s">
        <v>840</v>
      </c>
      <c r="D416" s="51">
        <f t="shared" ref="D416:E416" si="115">IF(D292-D293+D409-D410&gt;=0,D292-D293+D409-D410,0)</f>
        <v>2186810.11</v>
      </c>
      <c r="E416" s="51">
        <f t="shared" si="115"/>
        <v>2596389.13</v>
      </c>
      <c r="F416" s="52">
        <f t="shared" si="81"/>
        <v>118.72951922652307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233076.7</v>
      </c>
      <c r="E418" s="62">
        <f t="shared" si="117"/>
        <v>180391.28</v>
      </c>
      <c r="F418" s="57">
        <f t="shared" si="81"/>
        <v>77.395672754934324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111200.48000000001</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9290.6</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v>9290.6</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101909.88</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101909.88</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v>101909.88</v>
      </c>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24728.98</v>
      </c>
      <c r="E528" s="51">
        <f t="shared" si="148"/>
        <v>28175.49</v>
      </c>
      <c r="F528" s="52">
        <f t="shared" si="119"/>
        <v>113.93712963494653</v>
      </c>
    </row>
    <row r="529" spans="1:6" ht="24" x14ac:dyDescent="0.2">
      <c r="A529" s="53">
        <v>51</v>
      </c>
      <c r="B529" s="85" t="s">
        <v>1065</v>
      </c>
      <c r="C529" s="50" t="s">
        <v>1066</v>
      </c>
      <c r="D529" s="51">
        <f t="shared" ref="D529:E529" si="149">D530+D535+D538+D542+D543+D550+D555+D563</f>
        <v>6636.14</v>
      </c>
      <c r="E529" s="51">
        <f t="shared" si="149"/>
        <v>0</v>
      </c>
      <c r="F529" s="52">
        <f t="shared" si="119"/>
        <v>0</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6636.14</v>
      </c>
      <c r="E542" s="242"/>
      <c r="F542" s="52">
        <f t="shared" si="119"/>
        <v>0</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663.61</v>
      </c>
      <c r="E580" s="51">
        <f t="shared" si="162"/>
        <v>0</v>
      </c>
      <c r="F580" s="52">
        <f t="shared" si="119"/>
        <v>0</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663.61</v>
      </c>
      <c r="E590" s="51">
        <f t="shared" si="166"/>
        <v>0</v>
      </c>
      <c r="F590" s="52">
        <f t="shared" si="119"/>
        <v>0</v>
      </c>
    </row>
    <row r="591" spans="1:6" ht="12.75" customHeight="1" x14ac:dyDescent="0.2">
      <c r="A591" s="53">
        <v>5341</v>
      </c>
      <c r="B591" s="85" t="s">
        <v>1181</v>
      </c>
      <c r="C591" s="50" t="s">
        <v>1182</v>
      </c>
      <c r="D591" s="242">
        <v>663.61</v>
      </c>
      <c r="E591" s="242"/>
      <c r="F591" s="52">
        <f t="shared" si="119"/>
        <v>0</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17429.23</v>
      </c>
      <c r="E593" s="51">
        <f t="shared" si="167"/>
        <v>28175.49</v>
      </c>
      <c r="F593" s="52">
        <f t="shared" si="119"/>
        <v>161.65653904389353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17429.23</v>
      </c>
      <c r="E605" s="51">
        <f t="shared" si="171"/>
        <v>28175.49</v>
      </c>
      <c r="F605" s="52">
        <f t="shared" si="119"/>
        <v>161.65653904389353</v>
      </c>
    </row>
    <row r="606" spans="1:6" ht="24" x14ac:dyDescent="0.2">
      <c r="A606" s="53">
        <v>5443</v>
      </c>
      <c r="B606" s="85" t="s">
        <v>1210</v>
      </c>
      <c r="C606" s="50" t="s">
        <v>1211</v>
      </c>
      <c r="D606" s="242">
        <v>17429.23</v>
      </c>
      <c r="E606" s="242"/>
      <c r="F606" s="52">
        <f t="shared" si="119"/>
        <v>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v>28175.49</v>
      </c>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83024.990000000005</v>
      </c>
      <c r="F635" s="52" t="str">
        <f t="shared" si="119"/>
        <v>-</v>
      </c>
    </row>
    <row r="636" spans="1:6" ht="12.75" customHeight="1" x14ac:dyDescent="0.2">
      <c r="A636" s="53" t="s">
        <v>609</v>
      </c>
      <c r="B636" s="85" t="s">
        <v>1270</v>
      </c>
      <c r="C636" s="50" t="s">
        <v>1271</v>
      </c>
      <c r="D636" s="51">
        <f t="shared" ref="D636:E636" si="179">IF(D528-D420&gt;=0,D528-D420,0)</f>
        <v>24728.98</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10817704.589999998</v>
      </c>
      <c r="E639" s="51">
        <f t="shared" si="180"/>
        <v>10977383.540000001</v>
      </c>
      <c r="F639" s="52">
        <f t="shared" si="119"/>
        <v>101.47608902305959</v>
      </c>
    </row>
    <row r="640" spans="1:6" ht="12.75" customHeight="1" x14ac:dyDescent="0.2">
      <c r="A640" s="53" t="s">
        <v>609</v>
      </c>
      <c r="B640" s="85" t="s">
        <v>1278</v>
      </c>
      <c r="C640" s="50" t="s">
        <v>1279</v>
      </c>
      <c r="D640" s="51">
        <f t="shared" ref="D640:E640" si="181">D413+D528</f>
        <v>10408125.569999998</v>
      </c>
      <c r="E640" s="51">
        <f t="shared" si="181"/>
        <v>11480181.649999999</v>
      </c>
      <c r="F640" s="52">
        <f t="shared" si="119"/>
        <v>110.30018395521721</v>
      </c>
    </row>
    <row r="641" spans="1:6" ht="12.75" customHeight="1" x14ac:dyDescent="0.2">
      <c r="A641" s="53" t="s">
        <v>609</v>
      </c>
      <c r="B641" s="85" t="s">
        <v>1280</v>
      </c>
      <c r="C641" s="50" t="s">
        <v>1281</v>
      </c>
      <c r="D641" s="51">
        <f t="shared" ref="D641:E641" si="182">IF(D639&gt;=D640,D639-D640,0)</f>
        <v>409579.01999999955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502798.10999999754</v>
      </c>
      <c r="F642" s="52" t="str">
        <f t="shared" si="119"/>
        <v>-</v>
      </c>
    </row>
    <row r="643" spans="1:6" ht="24" x14ac:dyDescent="0.2">
      <c r="A643" s="60" t="s">
        <v>1284</v>
      </c>
      <c r="B643" s="85" t="s">
        <v>1285</v>
      </c>
      <c r="C643" s="61" t="s">
        <v>1284</v>
      </c>
      <c r="D643" s="51">
        <f t="shared" ref="D643:E643" si="184">IF(D416-D417+D637-D638&gt;=0,D416-D417+D637-D638,0)</f>
        <v>2186810.11</v>
      </c>
      <c r="E643" s="51">
        <f t="shared" si="184"/>
        <v>2596389.13</v>
      </c>
      <c r="F643" s="52">
        <f t="shared" si="119"/>
        <v>118.72951922652307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2596389.1299999994</v>
      </c>
      <c r="E645" s="51">
        <f t="shared" si="186"/>
        <v>2093591.0200000023</v>
      </c>
      <c r="F645" s="52">
        <f t="shared" si="119"/>
        <v>80.634716722912898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618569.82999999996</v>
      </c>
      <c r="E647" s="243">
        <v>679752.65</v>
      </c>
      <c r="F647" s="57">
        <f t="shared" si="119"/>
        <v>109.89101262827515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2475087.46</v>
      </c>
      <c r="E649" s="242">
        <v>2623212.9500000002</v>
      </c>
      <c r="F649" s="52">
        <f t="shared" ref="F649:F724" si="188">IF(D649&lt;&gt;0,IF(E649/D649&gt;=100,"&gt;&gt;100",E649/D649*100),"-")</f>
        <v>105.98465680077422</v>
      </c>
    </row>
    <row r="650" spans="1:6" ht="12.75" customHeight="1" x14ac:dyDescent="0.2">
      <c r="A650" s="53" t="s">
        <v>1297</v>
      </c>
      <c r="B650" s="85" t="s">
        <v>1298</v>
      </c>
      <c r="C650" s="50" t="s">
        <v>1297</v>
      </c>
      <c r="D650" s="242">
        <v>4468608.0599999996</v>
      </c>
      <c r="E650" s="242">
        <v>4293523.05</v>
      </c>
      <c r="F650" s="52">
        <f t="shared" si="188"/>
        <v>96.081889312082566</v>
      </c>
    </row>
    <row r="651" spans="1:6" ht="12.75" customHeight="1" x14ac:dyDescent="0.2">
      <c r="A651" s="53" t="s">
        <v>1299</v>
      </c>
      <c r="B651" s="85" t="s">
        <v>1300</v>
      </c>
      <c r="C651" s="50" t="s">
        <v>1299</v>
      </c>
      <c r="D651" s="242">
        <v>4320482.58</v>
      </c>
      <c r="E651" s="242">
        <v>4801491.96</v>
      </c>
      <c r="F651" s="52">
        <f t="shared" si="188"/>
        <v>111.13323271401778</v>
      </c>
    </row>
    <row r="652" spans="1:6" ht="24" x14ac:dyDescent="0.2">
      <c r="A652" s="53">
        <v>11</v>
      </c>
      <c r="B652" s="85" t="s">
        <v>1301</v>
      </c>
      <c r="C652" s="50" t="s">
        <v>1302</v>
      </c>
      <c r="D652" s="51">
        <f t="shared" ref="D652:E652" si="189">+D649+D650-D651</f>
        <v>2623212.9399999995</v>
      </c>
      <c r="E652" s="51">
        <f t="shared" si="189"/>
        <v>2115244.04</v>
      </c>
      <c r="F652" s="52">
        <f t="shared" si="188"/>
        <v>80.635620835264731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238</v>
      </c>
      <c r="E654" s="262">
        <v>225</v>
      </c>
      <c r="F654" s="52">
        <f t="shared" si="188"/>
        <v>94.537815126050418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232</v>
      </c>
      <c r="E656" s="262">
        <v>222</v>
      </c>
      <c r="F656" s="52">
        <f t="shared" si="188"/>
        <v>95.689655172413794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15331.42</v>
      </c>
      <c r="E670" s="242">
        <v>8605.7800000000007</v>
      </c>
      <c r="F670" s="52">
        <f t="shared" si="188"/>
        <v>56.131656428432599</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10140.02</v>
      </c>
      <c r="E676" s="242">
        <v>11639.48</v>
      </c>
      <c r="F676" s="52">
        <f t="shared" si="188"/>
        <v>114.787544797742</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8115.64</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1673.33</v>
      </c>
      <c r="E696" s="242">
        <v>3711.62</v>
      </c>
      <c r="F696" s="52">
        <f t="shared" si="188"/>
        <v>221.810402012753</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496547.73</v>
      </c>
      <c r="E710" s="242">
        <v>505050.52</v>
      </c>
      <c r="F710" s="52">
        <f t="shared" si="188"/>
        <v>101.71238120452189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7857.19</v>
      </c>
      <c r="E716" s="242">
        <v>4597.25</v>
      </c>
      <c r="F716" s="52">
        <f t="shared" si="188"/>
        <v>58.510103484833643</v>
      </c>
    </row>
    <row r="717" spans="1:6" ht="12.75" customHeight="1" x14ac:dyDescent="0.2">
      <c r="A717" s="53">
        <v>31215</v>
      </c>
      <c r="B717" s="85" t="s">
        <v>1414</v>
      </c>
      <c r="C717" s="50" t="s">
        <v>1415</v>
      </c>
      <c r="D717" s="242">
        <v>6182.02</v>
      </c>
      <c r="E717" s="242">
        <v>1460.85</v>
      </c>
      <c r="F717" s="52">
        <f t="shared" si="188"/>
        <v>23.630625588399905</v>
      </c>
    </row>
    <row r="718" spans="1:6" ht="12.75" customHeight="1" x14ac:dyDescent="0.2">
      <c r="A718" s="53">
        <v>32121</v>
      </c>
      <c r="B718" s="85" t="s">
        <v>1416</v>
      </c>
      <c r="C718" s="50" t="s">
        <v>1417</v>
      </c>
      <c r="D718" s="242">
        <v>148346.63</v>
      </c>
      <c r="E718" s="242">
        <v>157820.31</v>
      </c>
      <c r="F718" s="52">
        <f t="shared" si="188"/>
        <v>106.3861781019225</v>
      </c>
    </row>
    <row r="719" spans="1:6" ht="12.75" customHeight="1" x14ac:dyDescent="0.2">
      <c r="A719" s="53" t="s">
        <v>1418</v>
      </c>
      <c r="B719" s="85" t="s">
        <v>1419</v>
      </c>
      <c r="C719" s="50" t="s">
        <v>1418</v>
      </c>
      <c r="D719" s="242">
        <v>3876.22</v>
      </c>
      <c r="E719" s="242">
        <v>3888.68</v>
      </c>
      <c r="F719" s="52">
        <f t="shared" si="188"/>
        <v>100.32144718308042</v>
      </c>
    </row>
    <row r="720" spans="1:6" ht="12.75" customHeight="1" x14ac:dyDescent="0.2">
      <c r="A720" s="53" t="s">
        <v>1420</v>
      </c>
      <c r="B720" s="85" t="s">
        <v>1421</v>
      </c>
      <c r="C720" s="50" t="s">
        <v>1420</v>
      </c>
      <c r="D720" s="242">
        <v>6503.42</v>
      </c>
      <c r="E720" s="242">
        <v>24566.639999999999</v>
      </c>
      <c r="F720" s="52">
        <f t="shared" si="188"/>
        <v>377.74955331194968</v>
      </c>
    </row>
    <row r="721" spans="1:6" ht="12.75" customHeight="1" x14ac:dyDescent="0.2">
      <c r="A721" s="53" t="s">
        <v>1422</v>
      </c>
      <c r="B721" s="85" t="s">
        <v>1423</v>
      </c>
      <c r="C721" s="50" t="s">
        <v>1422</v>
      </c>
      <c r="D721" s="242">
        <v>26110.83</v>
      </c>
      <c r="E721" s="242">
        <v>32543.1</v>
      </c>
      <c r="F721" s="52">
        <f t="shared" si="188"/>
        <v>124.63449074579398</v>
      </c>
    </row>
    <row r="722" spans="1:6" ht="12.75" customHeight="1" x14ac:dyDescent="0.2">
      <c r="A722" s="53" t="s">
        <v>1424</v>
      </c>
      <c r="B722" s="85" t="s">
        <v>1425</v>
      </c>
      <c r="C722" s="50" t="s">
        <v>1424</v>
      </c>
      <c r="D722" s="242">
        <v>33156.42</v>
      </c>
      <c r="E722" s="242">
        <v>41454.21</v>
      </c>
      <c r="F722" s="52">
        <f t="shared" si="188"/>
        <v>125.02619402215318</v>
      </c>
    </row>
    <row r="723" spans="1:6" ht="12.75" customHeight="1" x14ac:dyDescent="0.2">
      <c r="A723" s="53" t="s">
        <v>1426</v>
      </c>
      <c r="B723" s="85" t="s">
        <v>1427</v>
      </c>
      <c r="C723" s="50" t="s">
        <v>1426</v>
      </c>
      <c r="D723" s="242">
        <v>17414.11</v>
      </c>
      <c r="E723" s="242">
        <v>7632.79</v>
      </c>
      <c r="F723" s="52">
        <f t="shared" si="188"/>
        <v>43.831065727734575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1947.31</v>
      </c>
      <c r="E726" s="242">
        <v>5057.79</v>
      </c>
      <c r="F726" s="52">
        <f t="shared" si="190"/>
        <v>259.73214331565083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2467.1799999999998</v>
      </c>
      <c r="E744" s="242">
        <v>5217.3599999999997</v>
      </c>
      <c r="F744" s="52">
        <f t="shared" si="190"/>
        <v>211.47058585105262</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630385.79</v>
      </c>
      <c r="E819" s="242">
        <v>481882.42</v>
      </c>
      <c r="F819" s="52">
        <f t="shared" si="190"/>
        <v>76.442462321366719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216.94</v>
      </c>
      <c r="E829" s="242"/>
      <c r="F829" s="52">
        <f t="shared" si="190"/>
        <v>0</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v>9290.6</v>
      </c>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6636.14</v>
      </c>
      <c r="E919" s="242"/>
      <c r="F919" s="52">
        <f t="shared" si="190"/>
        <v>0</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17429.23</v>
      </c>
      <c r="E955" s="242"/>
      <c r="F955" s="52">
        <f t="shared" si="190"/>
        <v>0</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v>28175.49</v>
      </c>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67582.12</v>
      </c>
      <c r="E987" s="245">
        <v>142746.88</v>
      </c>
      <c r="F987" s="52">
        <f t="shared" si="192"/>
        <v>211.21989070481959</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83" zoomScaleNormal="100"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6340009.3699999992</v>
      </c>
      <c r="E6" s="229">
        <f t="shared" si="0"/>
        <v>6279423.1099999985</v>
      </c>
      <c r="F6" s="230">
        <f t="shared" ref="F6:F260" si="1">IF(D6&gt;0,IF(E6/D6&gt;=100,"&gt;&gt;100",E6/D6*100),"-")</f>
        <v>99.044382169422548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2742596.9199999995</v>
      </c>
      <c r="E7" s="104">
        <f t="shared" si="2"/>
        <v>3217471.9299999983</v>
      </c>
      <c r="F7" s="93">
        <f t="shared" si="1"/>
        <v>117.31479411126877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527826.36999999988</v>
      </c>
      <c r="E8" s="104">
        <f>E9+E10-E11</f>
        <v>578731.06999999995</v>
      </c>
      <c r="F8" s="93">
        <f t="shared" si="1"/>
        <v>109.64421311500601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32728.47</v>
      </c>
      <c r="E9" s="247">
        <v>32728.47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548144.94999999995</v>
      </c>
      <c r="E10" s="247">
        <v>605957.44999999995</v>
      </c>
      <c r="F10" s="93">
        <f t="shared" si="1"/>
        <v>110.54693653567365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53047.05</v>
      </c>
      <c r="E11" s="247">
        <v>59954.85</v>
      </c>
      <c r="F11" s="93">
        <f t="shared" si="1"/>
        <v>113.02202478742926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1996718.1499999997</v>
      </c>
      <c r="E12" s="104">
        <f t="shared" si="3"/>
        <v>2199983.879999999</v>
      </c>
      <c r="F12" s="93">
        <f t="shared" si="1"/>
        <v>110.17999110189885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457476.53</v>
      </c>
      <c r="E13" s="104">
        <f t="shared" si="4"/>
        <v>434424.05000000005</v>
      </c>
      <c r="F13" s="93">
        <f t="shared" si="1"/>
        <v>94.960948051258498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25989.7</v>
      </c>
      <c r="E14" s="247">
        <v>25989.7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1105380.19</v>
      </c>
      <c r="E15" s="247">
        <v>1105380.19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10422.6</v>
      </c>
      <c r="E16" s="247">
        <v>10422.6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684315.96</v>
      </c>
      <c r="E18" s="247">
        <v>707368.44</v>
      </c>
      <c r="F18" s="93">
        <f t="shared" si="1"/>
        <v>103.368689515878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1362356.0199999996</v>
      </c>
      <c r="E19" s="104">
        <f t="shared" si="5"/>
        <v>1288797.9299999988</v>
      </c>
      <c r="F19" s="93">
        <f t="shared" si="1"/>
        <v>94.600670535444848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2601434.96</v>
      </c>
      <c r="E20" s="247">
        <v>2652597.42</v>
      </c>
      <c r="F20" s="93">
        <f t="shared" si="1"/>
        <v>101.96670148539866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35615.89</v>
      </c>
      <c r="E21" s="247">
        <v>39519.379999999997</v>
      </c>
      <c r="F21" s="93">
        <f t="shared" si="1"/>
        <v>110.95996758750097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77367.92</v>
      </c>
      <c r="E22" s="247">
        <v>81195.42</v>
      </c>
      <c r="F22" s="93">
        <f t="shared" si="1"/>
        <v>104.94714088216408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3065955.17</v>
      </c>
      <c r="E23" s="247">
        <v>3332935.22</v>
      </c>
      <c r="F23" s="93">
        <f t="shared" si="1"/>
        <v>108.70789151166878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564634.56999999995</v>
      </c>
      <c r="E24" s="247">
        <v>621350.27</v>
      </c>
      <c r="F24" s="93">
        <f t="shared" si="1"/>
        <v>110.04467367274377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68586.240000000005</v>
      </c>
      <c r="E26" s="247">
        <v>88557.95</v>
      </c>
      <c r="F26" s="93">
        <f t="shared" si="1"/>
        <v>129.11912068659834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5051238.7300000004</v>
      </c>
      <c r="E28" s="247">
        <v>5527357.7300000004</v>
      </c>
      <c r="F28" s="93">
        <f t="shared" si="1"/>
        <v>109.42578692969438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163529.24</v>
      </c>
      <c r="E29" s="104">
        <f t="shared" si="6"/>
        <v>262840.93000000005</v>
      </c>
      <c r="F29" s="93">
        <f t="shared" si="1"/>
        <v>160.73023393247595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398888.67</v>
      </c>
      <c r="E30" s="247">
        <v>539123.53</v>
      </c>
      <c r="F30" s="93">
        <f t="shared" si="1"/>
        <v>135.15639087969083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235359.43</v>
      </c>
      <c r="E34" s="247">
        <v>276282.59999999998</v>
      </c>
      <c r="F34" s="93">
        <f t="shared" si="1"/>
        <v>117.38752086542696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3471.0100000000093</v>
      </c>
      <c r="E35" s="104">
        <f t="shared" si="7"/>
        <v>2838.5300000000279</v>
      </c>
      <c r="F35" s="93">
        <f t="shared" si="1"/>
        <v>81.778214410215483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137741.67000000001</v>
      </c>
      <c r="E36" s="247">
        <v>141051.92000000001</v>
      </c>
      <c r="F36" s="93">
        <f t="shared" si="1"/>
        <v>102.40323062730398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22396.720000000001</v>
      </c>
      <c r="E37" s="247">
        <v>22396.720000000001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156667.38</v>
      </c>
      <c r="E40" s="247">
        <v>160610.10999999999</v>
      </c>
      <c r="F40" s="93">
        <f t="shared" si="1"/>
        <v>102.51662471153853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8679.75</v>
      </c>
      <c r="E41" s="104">
        <f t="shared" si="8"/>
        <v>210359.96</v>
      </c>
      <c r="F41" s="93">
        <f t="shared" si="1"/>
        <v>2423.5716466488088</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40060.43</v>
      </c>
      <c r="E42" s="247">
        <v>247935.43</v>
      </c>
      <c r="F42" s="93">
        <f t="shared" si="1"/>
        <v>618.90356643700534</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2214</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31380.68</v>
      </c>
      <c r="E44" s="247">
        <v>39789.47</v>
      </c>
      <c r="F44" s="93">
        <f t="shared" si="1"/>
        <v>126.79607325271473</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1205.6000000000004</v>
      </c>
      <c r="E45" s="104">
        <f t="shared" si="9"/>
        <v>722.47999999999956</v>
      </c>
      <c r="F45" s="93">
        <f t="shared" si="1"/>
        <v>59.927007299270016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8628.75</v>
      </c>
      <c r="E47" s="247">
        <v>8628.75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7423.15</v>
      </c>
      <c r="E50" s="247">
        <v>7906.27</v>
      </c>
      <c r="F50" s="93">
        <f t="shared" si="1"/>
        <v>106.50828826037464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2389.0100000000002</v>
      </c>
      <c r="E51" s="247">
        <v>2389.0100000000002</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167123.32999999999</v>
      </c>
      <c r="E54" s="247">
        <v>171793.72</v>
      </c>
      <c r="F54" s="93">
        <f t="shared" si="1"/>
        <v>102.79457691514405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167123.32999999999</v>
      </c>
      <c r="E55" s="247">
        <v>171793.72</v>
      </c>
      <c r="F55" s="93">
        <f t="shared" si="1"/>
        <v>102.79457691514405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111472.87000000001</v>
      </c>
      <c r="E56" s="104">
        <f t="shared" si="11"/>
        <v>354880.86</v>
      </c>
      <c r="F56" s="93">
        <f t="shared" si="1"/>
        <v>318.35626013755632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8761.24</v>
      </c>
      <c r="E57" s="247">
        <v>353530.47</v>
      </c>
      <c r="F57" s="93">
        <f t="shared" si="1"/>
        <v>4035.1647711967707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102711.63</v>
      </c>
      <c r="E60" s="247">
        <v>1350.39</v>
      </c>
      <c r="F60" s="93">
        <f t="shared" si="1"/>
        <v>1.3147391390828866</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104190.52</v>
      </c>
      <c r="E63" s="104">
        <f t="shared" si="12"/>
        <v>81487.11</v>
      </c>
      <c r="F63" s="93">
        <f t="shared" si="1"/>
        <v>78.209716200667785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104190.52</v>
      </c>
      <c r="E67" s="247">
        <v>81487.11</v>
      </c>
      <c r="F67" s="93">
        <f t="shared" si="1"/>
        <v>78.209716200667785</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3597412.45</v>
      </c>
      <c r="E68" s="104">
        <f t="shared" si="13"/>
        <v>3061951.18</v>
      </c>
      <c r="F68" s="93">
        <f t="shared" si="1"/>
        <v>85.11537730403974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2623212.94</v>
      </c>
      <c r="E69" s="104">
        <f t="shared" si="14"/>
        <v>2115244.04</v>
      </c>
      <c r="F69" s="93">
        <f t="shared" si="1"/>
        <v>80.635620835264703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2623212.94</v>
      </c>
      <c r="E70" s="104">
        <f t="shared" si="15"/>
        <v>2115244.04</v>
      </c>
      <c r="F70" s="93">
        <f t="shared" si="1"/>
        <v>80.635620835264703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2623212.94</v>
      </c>
      <c r="E72" s="247">
        <v>2115244.04</v>
      </c>
      <c r="F72" s="93">
        <f t="shared" si="1"/>
        <v>80.635620835264703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76248.090000000011</v>
      </c>
      <c r="E78" s="104">
        <f>E79+SUM(E82:E84)-E85+E86</f>
        <v>51518.78</v>
      </c>
      <c r="F78" s="93">
        <f t="shared" si="1"/>
        <v>67.567305620376843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5529</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328.49</v>
      </c>
      <c r="E83" s="247">
        <v>99.45</v>
      </c>
      <c r="F83" s="93">
        <f t="shared" si="1"/>
        <v>30.274894212913633</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520.83000000000004</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75919.600000000006</v>
      </c>
      <c r="E86" s="247">
        <v>45369.5</v>
      </c>
      <c r="F86" s="93">
        <f t="shared" si="1"/>
        <v>59.759930241992841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15926.74</v>
      </c>
      <c r="E87" s="104">
        <f t="shared" si="17"/>
        <v>6636.14</v>
      </c>
      <c r="F87" s="93">
        <f t="shared" si="1"/>
        <v>41.666656202085299</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15926.74</v>
      </c>
      <c r="E88" s="104">
        <f t="shared" si="18"/>
        <v>6636.14</v>
      </c>
      <c r="F88" s="93">
        <f t="shared" si="1"/>
        <v>41.666656202085299</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15926.74</v>
      </c>
      <c r="E93" s="247">
        <v>6636.14</v>
      </c>
      <c r="F93" s="93">
        <f t="shared" si="1"/>
        <v>41.666656202085299</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7830.6399999999994</v>
      </c>
      <c r="E134" s="104">
        <f t="shared" si="23"/>
        <v>7830.6399999999994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7830.6399999999994</v>
      </c>
      <c r="E135" s="104">
        <f t="shared" si="24"/>
        <v>7830.6399999999994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7167.03</v>
      </c>
      <c r="E139" s="247">
        <v>7167.03</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663.61</v>
      </c>
      <c r="E141" s="247">
        <v>663.61</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255529.19999999998</v>
      </c>
      <c r="E146" s="104">
        <f t="shared" si="26"/>
        <v>200968.93000000002</v>
      </c>
      <c r="F146" s="93">
        <f t="shared" si="1"/>
        <v>78.648127102499458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106794.51</v>
      </c>
      <c r="E159" s="247">
        <v>67173.83</v>
      </c>
      <c r="F159" s="93">
        <f t="shared" si="1"/>
        <v>62.900077915990259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157689.21</v>
      </c>
      <c r="E160" s="247">
        <v>144662.87</v>
      </c>
      <c r="F160" s="93">
        <f t="shared" si="1"/>
        <v>91.739231872618305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8954.52</v>
      </c>
      <c r="E163" s="247">
        <v>10867.77</v>
      </c>
      <c r="F163" s="93">
        <f t="shared" si="1"/>
        <v>121.36630439152518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95.01</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95.01</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618569.83000000007</v>
      </c>
      <c r="E170" s="104">
        <f t="shared" si="29"/>
        <v>679752.65</v>
      </c>
      <c r="F170" s="93">
        <f t="shared" si="1"/>
        <v>109.89101262827512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3012.91</v>
      </c>
      <c r="E171" s="247">
        <v>1097.6500000000001</v>
      </c>
      <c r="F171" s="93">
        <f t="shared" si="1"/>
        <v>36.431556203139166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615556.92000000004</v>
      </c>
      <c r="E173" s="247">
        <v>678655</v>
      </c>
      <c r="F173" s="93">
        <f t="shared" si="1"/>
        <v>110.25056789224301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6340009.370000001</v>
      </c>
      <c r="E175" s="104">
        <f t="shared" si="30"/>
        <v>6279423.1100000003</v>
      </c>
      <c r="F175" s="93">
        <f t="shared" si="1"/>
        <v>99.044382169422548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811771.36</v>
      </c>
      <c r="E176" s="104">
        <f t="shared" si="31"/>
        <v>916248.96</v>
      </c>
      <c r="F176" s="93">
        <f t="shared" si="1"/>
        <v>112.87032348615995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740317.24</v>
      </c>
      <c r="E177" s="104">
        <f t="shared" si="32"/>
        <v>770065.95</v>
      </c>
      <c r="F177" s="93">
        <f t="shared" si="1"/>
        <v>104.01837325846957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589411.54</v>
      </c>
      <c r="E178" s="247">
        <v>658018.71</v>
      </c>
      <c r="F178" s="93">
        <f t="shared" si="1"/>
        <v>111.63994345953931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97305.83</v>
      </c>
      <c r="E179" s="247">
        <v>56985.8</v>
      </c>
      <c r="F179" s="93">
        <f t="shared" si="1"/>
        <v>58.563603023580399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634.36</v>
      </c>
      <c r="E180" s="104">
        <f t="shared" si="33"/>
        <v>140.85999999999999</v>
      </c>
      <c r="F180" s="93">
        <f t="shared" si="1"/>
        <v>22.205057065388736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184.16</v>
      </c>
      <c r="E182" s="247">
        <v>136.13999999999999</v>
      </c>
      <c r="F182" s="93">
        <f t="shared" si="1"/>
        <v>73.924847958297121</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450.2</v>
      </c>
      <c r="E183" s="247">
        <v>4.72</v>
      </c>
      <c r="F183" s="93">
        <f t="shared" si="1"/>
        <v>1.0484229231452689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52965.51</v>
      </c>
      <c r="E188" s="247">
        <v>54920.58</v>
      </c>
      <c r="F188" s="93">
        <f t="shared" si="1"/>
        <v>103.69121339528309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3872</v>
      </c>
      <c r="E189" s="247">
        <v>692.13</v>
      </c>
      <c r="F189" s="93">
        <f t="shared" si="1"/>
        <v>17.875258264462808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67582.12</v>
      </c>
      <c r="E206" s="104">
        <f t="shared" si="37"/>
        <v>142746.88</v>
      </c>
      <c r="F206" s="93">
        <f t="shared" si="1"/>
        <v>211.21989070481959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67582.12</v>
      </c>
      <c r="E207" s="104">
        <f t="shared" si="38"/>
        <v>142746.88</v>
      </c>
      <c r="F207" s="93">
        <f t="shared" si="1"/>
        <v>211.21989070481959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67582.12</v>
      </c>
      <c r="E214" s="247">
        <v>142746.88</v>
      </c>
      <c r="F214" s="93">
        <f t="shared" si="1"/>
        <v>211.21989070481959</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2744</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2744</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5528238.0100000007</v>
      </c>
      <c r="E237" s="104">
        <f t="shared" si="41"/>
        <v>5363174.1500000004</v>
      </c>
      <c r="F237" s="93">
        <f t="shared" si="1"/>
        <v>97.014168715214183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2698772.18</v>
      </c>
      <c r="E238" s="104">
        <f t="shared" si="42"/>
        <v>3089191.85</v>
      </c>
      <c r="F238" s="93">
        <f t="shared" si="1"/>
        <v>114.46656642206827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2766354.3000000003</v>
      </c>
      <c r="E239" s="104">
        <f t="shared" si="43"/>
        <v>3231938.73</v>
      </c>
      <c r="F239" s="93">
        <f t="shared" si="1"/>
        <v>116.83025308797212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2638406.39</v>
      </c>
      <c r="E240" s="247">
        <v>3135984.83</v>
      </c>
      <c r="F240" s="93">
        <f t="shared" si="1"/>
        <v>118.85905226298364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127947.91</v>
      </c>
      <c r="E241" s="247">
        <v>95953.9</v>
      </c>
      <c r="F241" s="93">
        <f t="shared" si="1"/>
        <v>74.994503622607027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67582.12</v>
      </c>
      <c r="E242" s="104">
        <f t="shared" si="44"/>
        <v>142746.88</v>
      </c>
      <c r="F242" s="93">
        <f t="shared" si="1"/>
        <v>211.21989070481959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67582.12</v>
      </c>
      <c r="E243" s="247">
        <v>142746.88</v>
      </c>
      <c r="F243" s="93">
        <f t="shared" si="1"/>
        <v>211.21989070481959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2596389.13</v>
      </c>
      <c r="E245" s="104">
        <f t="shared" si="45"/>
        <v>2093591.02</v>
      </c>
      <c r="F245" s="93">
        <f t="shared" si="1"/>
        <v>80.634716722912799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2906893.31</v>
      </c>
      <c r="E246" s="104">
        <f t="shared" si="46"/>
        <v>3047235.64</v>
      </c>
      <c r="F246" s="93">
        <f t="shared" si="1"/>
        <v>104.82791471971842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2906893.31</v>
      </c>
      <c r="E247" s="247">
        <v>2964210.65</v>
      </c>
      <c r="F247" s="93">
        <f t="shared" si="1"/>
        <v>101.97177308856924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83024.990000000005</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310504.18</v>
      </c>
      <c r="E250" s="104">
        <f t="shared" si="47"/>
        <v>953644.62</v>
      </c>
      <c r="F250" s="93">
        <f t="shared" si="1"/>
        <v>307.12778810256276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285775.19</v>
      </c>
      <c r="E252" s="247">
        <v>953644.62</v>
      </c>
      <c r="F252" s="93">
        <f t="shared" si="1"/>
        <v>333.70448288390605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24728.99</v>
      </c>
      <c r="E253" s="247"/>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232981.69</v>
      </c>
      <c r="E255" s="247">
        <v>180391.28</v>
      </c>
      <c r="F255" s="93">
        <f t="shared" si="1"/>
        <v>77.427234732480471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95.01</v>
      </c>
      <c r="E256" s="247"/>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25102578.879999999</v>
      </c>
      <c r="E259" s="104">
        <f t="shared" si="49"/>
        <v>25132612.690000001</v>
      </c>
      <c r="F259" s="93">
        <f t="shared" si="1"/>
        <v>100.11964432078304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25102578.879999999</v>
      </c>
      <c r="E260" s="248">
        <v>25132612.690000001</v>
      </c>
      <c r="F260" s="97">
        <f t="shared" si="1"/>
        <v>100.11964432078304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15926.74</v>
      </c>
      <c r="E262" s="247">
        <v>0</v>
      </c>
      <c r="F262" s="93">
        <f t="shared" ref="F262:F322" si="50">IF(D262&gt;0,IF(E262/D262&gt;=100,"&gt;&gt;100",E262/D262*100),"-")</f>
        <v>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6636.14</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186674.99</v>
      </c>
      <c r="E264" s="247">
        <v>139726.96</v>
      </c>
      <c r="F264" s="93">
        <f t="shared" si="50"/>
        <v>74.8503910459564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77808.73</v>
      </c>
      <c r="E265" s="247">
        <v>72109.740000000005</v>
      </c>
      <c r="F265" s="93">
        <f t="shared" si="50"/>
        <v>92.67564192347055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95.01</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15662.22</v>
      </c>
      <c r="E268" s="247">
        <v>13081.98</v>
      </c>
      <c r="F268" s="93">
        <f t="shared" si="50"/>
        <v>83.525707083670127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60257.38</v>
      </c>
      <c r="E269" s="247">
        <v>32287.52</v>
      </c>
      <c r="F269" s="93">
        <f t="shared" si="50"/>
        <v>53.582681490632353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10639.39</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740317.24</v>
      </c>
      <c r="E288" s="247">
        <v>759426.56000000006</v>
      </c>
      <c r="F288" s="93">
        <f t="shared" si="50"/>
        <v>102.5812339585662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3872</v>
      </c>
      <c r="E290" s="247">
        <v>692.13</v>
      </c>
      <c r="F290" s="93">
        <f t="shared" si="50"/>
        <v>17.875258264462808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67582.12</v>
      </c>
      <c r="E294" s="247">
        <v>142746.88</v>
      </c>
      <c r="F294" s="93">
        <f t="shared" si="50"/>
        <v>211.21989070481959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265.45</v>
      </c>
      <c r="E295" s="247"/>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2343.4299999999998</v>
      </c>
      <c r="E297" s="247">
        <v>8496.9</v>
      </c>
      <c r="F297" s="93">
        <f t="shared" si="50"/>
        <v>362.5839047891339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5598.84</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4907.79</v>
      </c>
      <c r="E302" s="247">
        <v>12506.03</v>
      </c>
      <c r="F302" s="93">
        <f t="shared" si="50"/>
        <v>254.81999026038201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67582.12</v>
      </c>
      <c r="E312" s="247">
        <v>142746.88</v>
      </c>
      <c r="F312" s="93">
        <f t="shared" si="50"/>
        <v>211.21989070481959</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D123" sqref="D1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10383396.59</v>
      </c>
      <c r="E114" s="81">
        <f t="shared" si="22"/>
        <v>11452006.16</v>
      </c>
      <c r="F114" s="63">
        <f t="shared" si="1"/>
        <v>110.29152224647909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10383396.59</v>
      </c>
      <c r="E122" s="81">
        <f t="shared" si="25"/>
        <v>11452006.16</v>
      </c>
      <c r="F122" s="63">
        <f t="shared" si="1"/>
        <v>110.29152224647909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10383396.59</v>
      </c>
      <c r="E123" s="249">
        <v>11452006.16</v>
      </c>
      <c r="F123" s="63">
        <f t="shared" si="1"/>
        <v>110.29152224647909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10383396.59</v>
      </c>
      <c r="E141" s="106">
        <f t="shared" si="28"/>
        <v>11452006.16</v>
      </c>
      <c r="F141" s="82">
        <f t="shared" si="1"/>
        <v>110.29152224647909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J12" sqref="J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72699.95</v>
      </c>
      <c r="E5" s="107">
        <f t="shared" si="0"/>
        <v>2705.33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2615.98</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2615.98</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775.56</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1840.42</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72699.95</v>
      </c>
      <c r="E22" s="108">
        <f t="shared" si="3"/>
        <v>89.35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72699.95</v>
      </c>
      <c r="E23" s="108">
        <f t="shared" si="4"/>
        <v>89.35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72699.95</v>
      </c>
      <c r="E25" s="250">
        <v>89.35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811771.35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11890745.93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10881128.609999999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7795898.9299999997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2159972.33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27955.68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478045.48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419256.19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907707.44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101909.88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101909.88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11789012.32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10851379.890000001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7727291.7599999998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2200292.34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28449.18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478045.48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417301.13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910887.31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26745.119999999999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26745.119999999999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913504.95999999903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913504.96000000008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12506.03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757559.92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692.13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142746.88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2268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Provjera</v>
      </c>
      <c r="C243" s="118" t="s">
        <v>3248</v>
      </c>
      <c r="D243" s="123"/>
      <c r="E243" s="71">
        <f t="shared" si="19"/>
        <v>0</v>
      </c>
      <c r="F243" s="71">
        <f t="shared" si="20"/>
        <v>1</v>
      </c>
      <c r="G243" s="71"/>
      <c r="H243" s="71"/>
      <c r="I243" s="71"/>
      <c r="J243" s="71"/>
      <c r="K243" s="71"/>
      <c r="L243" s="71">
        <f>IF(AND('PR-RAS'!D498&gt;0,SUM('PR-RAS'!D889:D890)=0),1,0)</f>
        <v>0</v>
      </c>
      <c r="M243" s="71">
        <f>IF(AND('PR-RAS'!E498&gt;0,SUM('PR-RAS'!E889:E890)=0),1,0)</f>
        <v>1</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Ivanka</cp:lastModifiedBy>
  <cp:lastPrinted>2024-01-29T13:45:46Z</cp:lastPrinted>
  <dcterms:created xsi:type="dcterms:W3CDTF">2022-04-01T05:14:30Z</dcterms:created>
  <dcterms:modified xsi:type="dcterms:W3CDTF">2024-01-30T13:47:35Z</dcterms:modified>
</cp:coreProperties>
</file>